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Full List (HVA)" sheetId="2" r:id="rId1"/>
  </sheets>
  <definedNames>
    <definedName name="_xlnm._FilterDatabase" localSheetId="0" hidden="1">'Full List (HVA)'!$E$2:$E$183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70" i="2"/>
  <c r="R163"/>
  <c r="Q163"/>
  <c r="P163"/>
  <c r="O163"/>
  <c r="S163" s="1"/>
  <c r="S162"/>
  <c r="S161"/>
  <c r="S160"/>
  <c r="R152"/>
  <c r="R154" s="1"/>
  <c r="Q152"/>
  <c r="P152"/>
  <c r="O152"/>
  <c r="O154" s="1"/>
  <c r="S151"/>
  <c r="S150"/>
  <c r="S149"/>
  <c r="S148"/>
  <c r="S147"/>
  <c r="S146"/>
  <c r="S145"/>
  <c r="S144"/>
  <c r="S143"/>
  <c r="S142"/>
  <c r="S141"/>
  <c r="S140"/>
  <c r="S139"/>
  <c r="S138"/>
  <c r="S137"/>
  <c r="S136"/>
  <c r="S135"/>
  <c r="S134"/>
  <c r="S133"/>
  <c r="S132"/>
  <c r="S131"/>
  <c r="S130"/>
  <c r="S129"/>
  <c r="S128"/>
  <c r="S127"/>
  <c r="S126"/>
  <c r="S125"/>
  <c r="S124"/>
  <c r="S123"/>
  <c r="S122"/>
  <c r="S121"/>
  <c r="S120"/>
  <c r="S119"/>
  <c r="S118"/>
  <c r="S117"/>
  <c r="S116"/>
  <c r="S115"/>
  <c r="S114"/>
  <c r="S113"/>
  <c r="S112"/>
  <c r="S111"/>
  <c r="S110"/>
  <c r="S109"/>
  <c r="S108"/>
  <c r="S107"/>
  <c r="S106"/>
  <c r="S105"/>
  <c r="S104"/>
  <c r="S103"/>
  <c r="R95"/>
  <c r="Q95"/>
  <c r="Q154" s="1"/>
  <c r="P95"/>
  <c r="O95"/>
  <c r="S90"/>
  <c r="S89"/>
  <c r="S88"/>
  <c r="S87"/>
  <c r="S86"/>
  <c r="S85"/>
  <c r="S84"/>
  <c r="S83"/>
  <c r="S82"/>
  <c r="S81"/>
  <c r="S80"/>
  <c r="S79"/>
  <c r="S78"/>
  <c r="S77"/>
  <c r="S76"/>
  <c r="S75"/>
  <c r="S74"/>
  <c r="S73"/>
  <c r="S72"/>
  <c r="S71"/>
  <c r="S70"/>
  <c r="S69"/>
  <c r="S68"/>
  <c r="S67"/>
  <c r="S66"/>
  <c r="S65"/>
  <c r="S64"/>
  <c r="S63"/>
  <c r="S62"/>
  <c r="S61"/>
  <c r="S60"/>
  <c r="S59"/>
  <c r="S58"/>
  <c r="S57"/>
  <c r="S56"/>
  <c r="S55"/>
  <c r="S54"/>
  <c r="S53"/>
  <c r="S52"/>
  <c r="S51"/>
  <c r="S50"/>
  <c r="S49"/>
  <c r="S48"/>
  <c r="S47"/>
  <c r="S46"/>
  <c r="S45"/>
  <c r="S44"/>
  <c r="S43"/>
  <c r="S42"/>
  <c r="S41"/>
  <c r="S40"/>
  <c r="S39"/>
  <c r="S38"/>
  <c r="S37"/>
  <c r="S36"/>
  <c r="S35"/>
  <c r="S34"/>
  <c r="S33"/>
  <c r="S32"/>
  <c r="S31"/>
  <c r="S30"/>
  <c r="S29"/>
  <c r="S28"/>
  <c r="S27"/>
  <c r="S25"/>
  <c r="S24"/>
  <c r="R17"/>
  <c r="Q17"/>
  <c r="O17"/>
  <c r="S15"/>
  <c r="S14"/>
  <c r="S7"/>
  <c r="S8" s="1"/>
  <c r="O7"/>
  <c r="S6"/>
  <c r="O6"/>
  <c r="S17" l="1"/>
  <c r="S152"/>
  <c r="S95"/>
  <c r="S154" s="1"/>
  <c r="S173" s="1"/>
  <c r="P154"/>
</calcChain>
</file>

<file path=xl/sharedStrings.xml><?xml version="1.0" encoding="utf-8"?>
<sst xmlns="http://schemas.openxmlformats.org/spreadsheetml/2006/main" count="727" uniqueCount="260">
  <si>
    <t>PAN AFRICAN UNIVERSITY INSTITUTE OF SCIENCE AND TECHNOLOGY (PAUSTI)</t>
  </si>
  <si>
    <t>Fixed Asset Register</t>
  </si>
  <si>
    <t xml:space="preserve">High Value Assets </t>
  </si>
  <si>
    <t>Buildings</t>
  </si>
  <si>
    <t>No.</t>
  </si>
  <si>
    <t>Description of Assets</t>
  </si>
  <si>
    <t>Invoice No.</t>
  </si>
  <si>
    <t>Document No.</t>
  </si>
  <si>
    <t>Purchase Date</t>
  </si>
  <si>
    <t>tag no. on list</t>
  </si>
  <si>
    <t>Tag.No. on asset</t>
  </si>
  <si>
    <t>User</t>
  </si>
  <si>
    <t>Location</t>
  </si>
  <si>
    <t>Condition</t>
  </si>
  <si>
    <t>Depreciation method &amp; Rate</t>
  </si>
  <si>
    <t xml:space="preserve">Qty </t>
  </si>
  <si>
    <t>Cost (USD)</t>
  </si>
  <si>
    <t>Acc.Dep before</t>
  </si>
  <si>
    <t>Depreciation</t>
  </si>
  <si>
    <t>Acc. Dep Ending</t>
  </si>
  <si>
    <t>Book Value</t>
  </si>
  <si>
    <t>PAUSTI BlOCK A BUIDING</t>
  </si>
  <si>
    <t>Good</t>
  </si>
  <si>
    <t>PAUSTI BlOCK B BUIDING</t>
  </si>
  <si>
    <t>PAUSTI</t>
  </si>
  <si>
    <t>Total cost Buildings</t>
  </si>
  <si>
    <t>Motor Vehicles</t>
  </si>
  <si>
    <t>Asset Class</t>
  </si>
  <si>
    <t>Tag no. in list</t>
  </si>
  <si>
    <t>Tag.No</t>
  </si>
  <si>
    <t>Specification</t>
  </si>
  <si>
    <t>Total Cost (USD)</t>
  </si>
  <si>
    <t>314000000343</t>
  </si>
  <si>
    <t>MOTOR VEHICLE TOYOTA HIACE</t>
  </si>
  <si>
    <t>314000000354</t>
  </si>
  <si>
    <t>Land Cruiser Prado Station Wagon 2020 Diesel 2982c</t>
  </si>
  <si>
    <t>Director</t>
  </si>
  <si>
    <t>Toyota Corolla</t>
  </si>
  <si>
    <t>Asset Class 31400 Ligt Wheeled Vehicle</t>
  </si>
  <si>
    <t>Light engineering equipments</t>
  </si>
  <si>
    <t>315000000000</t>
  </si>
  <si>
    <t>CHEMILUMINESCENCE ANALYZER</t>
  </si>
  <si>
    <t>Dr. Cheiruyot</t>
  </si>
  <si>
    <t>Civil Engineering</t>
  </si>
  <si>
    <t>315000000001</t>
  </si>
  <si>
    <t>315000000002</t>
  </si>
  <si>
    <t>315000000003</t>
  </si>
  <si>
    <t>WINDING MACHINE FOR TRANSFORMER</t>
  </si>
  <si>
    <t>315000000004</t>
  </si>
  <si>
    <t>WEATHER STATION (MAIN UNIT)</t>
  </si>
  <si>
    <t>AICAD</t>
  </si>
  <si>
    <t>uncounted</t>
  </si>
  <si>
    <t>315000000005</t>
  </si>
  <si>
    <t>315000000006</t>
  </si>
  <si>
    <t>FLOOR TYPE STANDARD TRIAXIAL COMPRESSION APPARATUS</t>
  </si>
  <si>
    <t>315000000007</t>
  </si>
  <si>
    <t>AMSLER’S COMPRESSION TESTING APPARATUS (MAIN UNIT)</t>
  </si>
  <si>
    <t>315000000008</t>
  </si>
  <si>
    <t>AMSLER’S COMPRESSION TESTING APPARATUS FOR MORTAR</t>
  </si>
  <si>
    <t>315000000009</t>
  </si>
  <si>
    <t>315000000010</t>
  </si>
  <si>
    <t>DESK-TOP TYPE VERTICAL SHEAR APPARATUS</t>
  </si>
  <si>
    <t>315000000011</t>
  </si>
  <si>
    <t>315000000012</t>
  </si>
  <si>
    <t>THERMOSTATIC CONSTANT HUMIDITY CHAMBER FOR  MORTAR</t>
  </si>
  <si>
    <t>315000000013</t>
  </si>
  <si>
    <t>315000000014</t>
  </si>
  <si>
    <t>CONCRETE MIXER</t>
  </si>
  <si>
    <t>315000000015</t>
  </si>
  <si>
    <t>PORTABLE DIRECT SHEAR APPARATUS</t>
  </si>
  <si>
    <t>315000000016</t>
  </si>
  <si>
    <t>315000000017</t>
  </si>
  <si>
    <t>DATA LOGGER</t>
  </si>
  <si>
    <t>Borrowed to EMB</t>
  </si>
  <si>
    <t>315000000018</t>
  </si>
  <si>
    <t>315000000035</t>
  </si>
  <si>
    <t>GALVANOMETER</t>
  </si>
  <si>
    <t>Patrick</t>
  </si>
  <si>
    <t>315000000036</t>
  </si>
  <si>
    <t>315000000037</t>
  </si>
  <si>
    <t>315000000038</t>
  </si>
  <si>
    <t>SIEVE SHAKER MACHINE FOR CONCRETE MATERIALS</t>
  </si>
  <si>
    <t>315000000039</t>
  </si>
  <si>
    <t>315000000040</t>
  </si>
  <si>
    <t>UNCONFINED COMPRESSION APPARATUS</t>
  </si>
  <si>
    <t>315000000041</t>
  </si>
  <si>
    <t>Digital Storage Oscilloscope 200MHz</t>
  </si>
  <si>
    <t>315000000042</t>
  </si>
  <si>
    <t>315000000044</t>
  </si>
  <si>
    <t>Digital Storage Oscilloscope 500MHz</t>
  </si>
  <si>
    <t>315000000045</t>
  </si>
  <si>
    <t>315000000046</t>
  </si>
  <si>
    <t>Digital Controller Board</t>
  </si>
  <si>
    <t>315000000047</t>
  </si>
  <si>
    <t>315000000048</t>
  </si>
  <si>
    <t>315000000049</t>
  </si>
  <si>
    <t>315000000050</t>
  </si>
  <si>
    <t>Microcontroller Programmer and Development Board</t>
  </si>
  <si>
    <t>repetition</t>
  </si>
  <si>
    <t>315000000051</t>
  </si>
  <si>
    <t>315000000052</t>
  </si>
  <si>
    <t>315000000053</t>
  </si>
  <si>
    <t>315000000054</t>
  </si>
  <si>
    <t>315000000055</t>
  </si>
  <si>
    <t>Partial Discharge Measurement kit</t>
  </si>
  <si>
    <t>Electrical enginering Lab</t>
  </si>
  <si>
    <t>315000000056</t>
  </si>
  <si>
    <t>Vector Network Analyzer (VNA)</t>
  </si>
  <si>
    <t>315000000057</t>
  </si>
  <si>
    <t>Calibration kit</t>
  </si>
  <si>
    <t>315000000058</t>
  </si>
  <si>
    <t>315000000059</t>
  </si>
  <si>
    <t>Microwave Power Meter</t>
  </si>
  <si>
    <t>315000000060</t>
  </si>
  <si>
    <t>315000000061</t>
  </si>
  <si>
    <t>Spectrum Analyzer</t>
  </si>
  <si>
    <t>315000000062</t>
  </si>
  <si>
    <t>315000000063</t>
  </si>
  <si>
    <t>hand Held Spectrum analyzers</t>
  </si>
  <si>
    <t>315000000064</t>
  </si>
  <si>
    <t>Signal Generators</t>
  </si>
  <si>
    <t>315000000065</t>
  </si>
  <si>
    <t>BilLog antenna</t>
  </si>
  <si>
    <t>315000000066</t>
  </si>
  <si>
    <t>315000000067</t>
  </si>
  <si>
    <t>Digital sampling oscilloscope</t>
  </si>
  <si>
    <t>315000000068</t>
  </si>
  <si>
    <t>Microwave Trainer</t>
  </si>
  <si>
    <t>315000000069</t>
  </si>
  <si>
    <t>Optical Fibre Communication Trainer</t>
  </si>
  <si>
    <t>315000000070</t>
  </si>
  <si>
    <t>Digital communication Trainer</t>
  </si>
  <si>
    <t>315000000071</t>
  </si>
  <si>
    <t>315000000072</t>
  </si>
  <si>
    <t>315000000073</t>
  </si>
  <si>
    <t>315000000074</t>
  </si>
  <si>
    <t>Multilayer PCB fabrication equipment</t>
  </si>
  <si>
    <t>315000000075</t>
  </si>
  <si>
    <t>Smart grid trainer</t>
  </si>
  <si>
    <t>315000000076</t>
  </si>
  <si>
    <t>Tiny hand held Vector Network</t>
  </si>
  <si>
    <t>315000000077</t>
  </si>
  <si>
    <t>315000000078</t>
  </si>
  <si>
    <t>315000000079</t>
  </si>
  <si>
    <t>315000000080</t>
  </si>
  <si>
    <t>315000000126</t>
  </si>
  <si>
    <t>Ultrasonic Crack Interrated Meter</t>
  </si>
  <si>
    <t>315000000127</t>
  </si>
  <si>
    <t>Flexural and Transverse Testing Frame-100Kn capaci</t>
  </si>
  <si>
    <t>civil enginering</t>
  </si>
  <si>
    <t>315000000128</t>
  </si>
  <si>
    <t>Ferror Scanner-Portable Multifunctional</t>
  </si>
  <si>
    <t>Digiital Storage Oscilloscope 200MHz</t>
  </si>
  <si>
    <t>patrick</t>
  </si>
  <si>
    <t>Good(unlisted)</t>
  </si>
  <si>
    <t>Muffle Furnance</t>
  </si>
  <si>
    <t>27/07/2023</t>
  </si>
  <si>
    <t>700*500*500mm</t>
  </si>
  <si>
    <t>Conductivity Meter</t>
  </si>
  <si>
    <t>Total Light engineering equipments</t>
  </si>
  <si>
    <t>subtotal cost Laboratory equipments</t>
  </si>
  <si>
    <t xml:space="preserve"> Laboratory equipments</t>
  </si>
  <si>
    <t>315000000081</t>
  </si>
  <si>
    <t>MALDI TOF -Mass Spectrometer</t>
  </si>
  <si>
    <t>FLORENCE</t>
  </si>
  <si>
    <t>Molecular Biology Lab</t>
  </si>
  <si>
    <t>315000000082</t>
  </si>
  <si>
    <t>Flow Cytometer (BD FACSCanto II )</t>
  </si>
  <si>
    <t>315000000083</t>
  </si>
  <si>
    <t xml:space="preserve">DNA sequencer (Miniseq) </t>
  </si>
  <si>
    <t>315000000084</t>
  </si>
  <si>
    <t>HPLC system</t>
  </si>
  <si>
    <t>315000000085</t>
  </si>
  <si>
    <t>Real Time PCR system Q- Tower</t>
  </si>
  <si>
    <t>315000000086</t>
  </si>
  <si>
    <t>Wet Chemistry Analyzer</t>
  </si>
  <si>
    <t>315000000087</t>
  </si>
  <si>
    <t>Realtime Turbidi meter</t>
  </si>
  <si>
    <t>315000000088</t>
  </si>
  <si>
    <t>Phase contrast inverted Microscope</t>
  </si>
  <si>
    <t>Incomplete</t>
  </si>
  <si>
    <t>315000000089</t>
  </si>
  <si>
    <t>Upright Microscope</t>
  </si>
  <si>
    <t>315000000090</t>
  </si>
  <si>
    <t>Real Time PCR system Q-Tower)</t>
  </si>
  <si>
    <t>315000000091</t>
  </si>
  <si>
    <t>315000000092</t>
  </si>
  <si>
    <t>-86° Freezer (Twin Guard)</t>
  </si>
  <si>
    <t>315000000093</t>
  </si>
  <si>
    <t>315000000094</t>
  </si>
  <si>
    <t>Freezer -50 to -86°C Thermofischer</t>
  </si>
  <si>
    <t>315000000095</t>
  </si>
  <si>
    <t>Transfection System</t>
  </si>
  <si>
    <t>315000000096</t>
  </si>
  <si>
    <t>Hematological analyzer</t>
  </si>
  <si>
    <t>315000000097</t>
  </si>
  <si>
    <t>Fume Hood</t>
  </si>
  <si>
    <t>315000000098</t>
  </si>
  <si>
    <t>315000000099</t>
  </si>
  <si>
    <t>315000000100</t>
  </si>
  <si>
    <t>Vertical Laminar Flow</t>
  </si>
  <si>
    <t>315000000101</t>
  </si>
  <si>
    <t>Coulter Counter</t>
  </si>
  <si>
    <t>315000000102</t>
  </si>
  <si>
    <t>315000000103</t>
  </si>
  <si>
    <t>PCR system (Biometra Trio)</t>
  </si>
  <si>
    <t>315000000104</t>
  </si>
  <si>
    <t>Refrigerated Universal Bench Top Centrifuge HC</t>
  </si>
  <si>
    <t>315000000105</t>
  </si>
  <si>
    <t>Microflow Peroxidase class II Cabinet</t>
  </si>
  <si>
    <t>315000000106</t>
  </si>
  <si>
    <t>Gel Imaging &amp; documentation system</t>
  </si>
  <si>
    <t>315000000107</t>
  </si>
  <si>
    <t>315000000108</t>
  </si>
  <si>
    <t>Water purification</t>
  </si>
  <si>
    <t>315000000109</t>
  </si>
  <si>
    <t>Benchtop (Shaker Incubator)</t>
  </si>
  <si>
    <t>315000000110</t>
  </si>
  <si>
    <t>CO2 Microbiological Incubator</t>
  </si>
  <si>
    <t>315000000111</t>
  </si>
  <si>
    <t>Nanodrop Spectrophotometer</t>
  </si>
  <si>
    <t>315000000112</t>
  </si>
  <si>
    <t>Fridge freezer Biomedical -35°C</t>
  </si>
  <si>
    <t>315000000113</t>
  </si>
  <si>
    <t>315000000114</t>
  </si>
  <si>
    <t>315000000115</t>
  </si>
  <si>
    <t>315000000116</t>
  </si>
  <si>
    <t>315000000117</t>
  </si>
  <si>
    <t>Dry Chemistry Analyzer</t>
  </si>
  <si>
    <t>315000000118</t>
  </si>
  <si>
    <t>315000000119</t>
  </si>
  <si>
    <t>Freeze Dryer/Lypholizer</t>
  </si>
  <si>
    <t>315000000120</t>
  </si>
  <si>
    <t>Microlitre Centrifuge</t>
  </si>
  <si>
    <t>315000000121</t>
  </si>
  <si>
    <t>Rotary Evaporator Vacuum pm</t>
  </si>
  <si>
    <t>315000000122</t>
  </si>
  <si>
    <t>Liquid Nitrogen Tanks</t>
  </si>
  <si>
    <t>315000000123</t>
  </si>
  <si>
    <t>315000000124</t>
  </si>
  <si>
    <t>315000000125</t>
  </si>
  <si>
    <t>Lab Bench( Donated Asset)</t>
  </si>
  <si>
    <t>Rotary Evaporator Vacuum (JICA)</t>
  </si>
  <si>
    <t>Ice maker(JICA)</t>
  </si>
  <si>
    <t>450000094</t>
  </si>
  <si>
    <t>Subtotal cost Laboratory equipments</t>
  </si>
  <si>
    <t>Asset Class Light Engineering and Lab Equipments Total cost</t>
  </si>
  <si>
    <t>Medical Equipment</t>
  </si>
  <si>
    <t>315040000308</t>
  </si>
  <si>
    <t>Real Time PCR (Light cycler)</t>
  </si>
  <si>
    <t>315040000309</t>
  </si>
  <si>
    <t>Plant Growth Chamber</t>
  </si>
  <si>
    <t>315040000310</t>
  </si>
  <si>
    <t>Nanodrop Spectro Photometer</t>
  </si>
  <si>
    <t>Asset Class 31504 Medical Equipment</t>
  </si>
  <si>
    <t>Generators</t>
  </si>
  <si>
    <t>315070000089</t>
  </si>
  <si>
    <t>PAUSTI BLOCK A</t>
  </si>
  <si>
    <t>Asset Class 31507 Generators</t>
  </si>
  <si>
    <t>TOTAL COST HIGH VALUE ASSETS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</si>
</sst>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u val="doubleAccounting"/>
      <sz val="16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 val="doubleAccounting"/>
      <sz val="14"/>
      <color theme="1"/>
      <name val="Times New Roman"/>
      <family val="1"/>
    </font>
    <font>
      <sz val="16"/>
      <color theme="1"/>
      <name val="Times New Roman"/>
      <family val="1"/>
    </font>
    <font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sz val="12"/>
      <name val="Arial"/>
      <family val="2"/>
    </font>
    <font>
      <b/>
      <sz val="16"/>
      <color indexed="8"/>
      <name val="Times New Roman"/>
      <family val="1"/>
    </font>
    <font>
      <b/>
      <u val="double"/>
      <sz val="16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u val="double"/>
      <sz val="16"/>
      <color theme="1"/>
      <name val="Times New Roman"/>
      <family val="1"/>
    </font>
    <font>
      <sz val="11"/>
      <name val="Times New Roman"/>
      <family val="1"/>
    </font>
    <font>
      <b/>
      <sz val="18"/>
      <color theme="1"/>
      <name val="Times New Roman"/>
      <family val="1"/>
    </font>
    <font>
      <b/>
      <u val="double"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4" fontId="5" fillId="0" borderId="1" xfId="2" applyFont="1" applyBorder="1" applyAlignment="1">
      <alignment vertical="center" wrapText="1"/>
    </xf>
    <xf numFmtId="164" fontId="5" fillId="0" borderId="1" xfId="2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1" xfId="0" applyFont="1" applyBorder="1"/>
    <xf numFmtId="164" fontId="7" fillId="0" borderId="1" xfId="0" applyNumberFormat="1" applyFont="1" applyBorder="1"/>
    <xf numFmtId="164" fontId="8" fillId="0" borderId="1" xfId="0" applyNumberFormat="1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" fontId="9" fillId="0" borderId="1" xfId="0" applyNumberFormat="1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right" vertical="center"/>
    </xf>
    <xf numFmtId="164" fontId="7" fillId="0" borderId="1" xfId="2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0" fontId="10" fillId="0" borderId="0" xfId="0" applyFont="1"/>
    <xf numFmtId="0" fontId="0" fillId="0" borderId="1" xfId="0" applyBorder="1"/>
    <xf numFmtId="164" fontId="0" fillId="0" borderId="1" xfId="0" applyNumberFormat="1" applyBorder="1"/>
    <xf numFmtId="164" fontId="11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0" fontId="13" fillId="0" borderId="0" xfId="0" applyFont="1"/>
    <xf numFmtId="0" fontId="9" fillId="0" borderId="1" xfId="0" applyFont="1" applyBorder="1" applyAlignment="1">
      <alignment horizontal="left" vertical="center"/>
    </xf>
    <xf numFmtId="14" fontId="14" fillId="0" borderId="1" xfId="0" applyNumberFormat="1" applyFont="1" applyBorder="1" applyAlignment="1">
      <alignment horizontal="right" vertical="center"/>
    </xf>
    <xf numFmtId="9" fontId="7" fillId="0" borderId="1" xfId="0" applyNumberFormat="1" applyFont="1" applyBorder="1" applyAlignment="1">
      <alignment vertical="center" wrapText="1"/>
    </xf>
    <xf numFmtId="4" fontId="14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/>
    <xf numFmtId="164" fontId="14" fillId="0" borderId="1" xfId="0" applyNumberFormat="1" applyFont="1" applyBorder="1" applyAlignment="1">
      <alignment vertical="center"/>
    </xf>
    <xf numFmtId="164" fontId="7" fillId="0" borderId="1" xfId="2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164" fontId="15" fillId="0" borderId="0" xfId="2" applyFont="1"/>
    <xf numFmtId="0" fontId="11" fillId="0" borderId="0" xfId="0" applyFont="1"/>
    <xf numFmtId="0" fontId="16" fillId="0" borderId="1" xfId="0" applyFont="1" applyBorder="1" applyAlignment="1">
      <alignment horizontal="left" vertical="center"/>
    </xf>
    <xf numFmtId="164" fontId="15" fillId="0" borderId="1" xfId="0" applyNumberFormat="1" applyFont="1" applyBorder="1"/>
    <xf numFmtId="0" fontId="15" fillId="0" borderId="0" xfId="0" applyFont="1"/>
    <xf numFmtId="164" fontId="5" fillId="0" borderId="1" xfId="0" applyNumberFormat="1" applyFont="1" applyBorder="1"/>
    <xf numFmtId="164" fontId="14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/>
    <xf numFmtId="49" fontId="7" fillId="0" borderId="1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vertical="center"/>
    </xf>
    <xf numFmtId="0" fontId="7" fillId="0" borderId="0" xfId="0" applyFont="1"/>
    <xf numFmtId="164" fontId="7" fillId="0" borderId="1" xfId="3" applyNumberFormat="1" applyFont="1" applyBorder="1" applyAlignment="1">
      <alignment vertical="center"/>
    </xf>
    <xf numFmtId="164" fontId="7" fillId="0" borderId="1" xfId="3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/>
    <xf numFmtId="4" fontId="18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14" fontId="20" fillId="0" borderId="1" xfId="0" applyNumberFormat="1" applyFont="1" applyBorder="1" applyAlignment="1">
      <alignment horizontal="right" vertical="center"/>
    </xf>
    <xf numFmtId="4" fontId="20" fillId="0" borderId="1" xfId="0" applyNumberFormat="1" applyFont="1" applyBorder="1" applyAlignment="1">
      <alignment horizontal="right" vertical="center"/>
    </xf>
    <xf numFmtId="164" fontId="21" fillId="0" borderId="1" xfId="1" applyFont="1" applyBorder="1" applyAlignment="1">
      <alignment horizontal="right" vertical="top"/>
    </xf>
    <xf numFmtId="0" fontId="7" fillId="0" borderId="1" xfId="0" quotePrefix="1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horizontal="left" vertical="center"/>
    </xf>
    <xf numFmtId="14" fontId="14" fillId="2" borderId="1" xfId="0" applyNumberFormat="1" applyFont="1" applyFill="1" applyBorder="1" applyAlignment="1">
      <alignment horizontal="right" vertical="center"/>
    </xf>
    <xf numFmtId="164" fontId="14" fillId="2" borderId="1" xfId="0" applyNumberFormat="1" applyFont="1" applyFill="1" applyBorder="1" applyAlignment="1">
      <alignment horizontal="right" vertical="center"/>
    </xf>
    <xf numFmtId="164" fontId="14" fillId="2" borderId="1" xfId="0" applyNumberFormat="1" applyFont="1" applyFill="1" applyBorder="1" applyAlignment="1">
      <alignment vertical="center"/>
    </xf>
    <xf numFmtId="164" fontId="7" fillId="2" borderId="1" xfId="2" applyFont="1" applyFill="1" applyBorder="1" applyAlignment="1">
      <alignment vertical="center"/>
    </xf>
    <xf numFmtId="0" fontId="11" fillId="0" borderId="0" xfId="0" applyFont="1" applyAlignment="1">
      <alignment wrapText="1"/>
    </xf>
    <xf numFmtId="0" fontId="15" fillId="0" borderId="0" xfId="0" applyFont="1" applyAlignment="1">
      <alignment wrapText="1"/>
    </xf>
    <xf numFmtId="164" fontId="17" fillId="0" borderId="1" xfId="0" applyNumberFormat="1" applyFont="1" applyBorder="1" applyAlignment="1">
      <alignment vertical="center"/>
    </xf>
    <xf numFmtId="4" fontId="7" fillId="0" borderId="0" xfId="0" applyNumberFormat="1" applyFont="1"/>
    <xf numFmtId="14" fontId="22" fillId="0" borderId="1" xfId="0" applyNumberFormat="1" applyFont="1" applyBorder="1" applyAlignment="1">
      <alignment horizontal="right" vertical="center"/>
    </xf>
    <xf numFmtId="4" fontId="2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4" fontId="23" fillId="0" borderId="1" xfId="0" applyNumberFormat="1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1" xfId="2" applyFont="1" applyBorder="1" applyAlignment="1">
      <alignment vertical="center"/>
    </xf>
    <xf numFmtId="4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4" fontId="11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vertical="top"/>
    </xf>
    <xf numFmtId="14" fontId="7" fillId="0" borderId="1" xfId="0" applyNumberFormat="1" applyFont="1" applyBorder="1" applyAlignment="1">
      <alignment horizontal="right" vertical="top"/>
    </xf>
    <xf numFmtId="43" fontId="7" fillId="0" borderId="1" xfId="3" applyFont="1" applyBorder="1" applyAlignment="1">
      <alignment vertical="top"/>
    </xf>
    <xf numFmtId="43" fontId="7" fillId="0" borderId="1" xfId="3" applyFont="1" applyBorder="1"/>
    <xf numFmtId="43" fontId="11" fillId="0" borderId="1" xfId="3" applyFont="1" applyFill="1" applyBorder="1" applyAlignment="1">
      <alignment vertical="top"/>
    </xf>
    <xf numFmtId="43" fontId="11" fillId="0" borderId="1" xfId="3" applyFont="1" applyFill="1" applyBorder="1"/>
    <xf numFmtId="164" fontId="26" fillId="0" borderId="1" xfId="0" applyNumberFormat="1" applyFont="1" applyBorder="1"/>
    <xf numFmtId="164" fontId="3" fillId="0" borderId="0" xfId="0" applyNumberFormat="1" applyFont="1"/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</cellXfs>
  <cellStyles count="4">
    <cellStyle name="Comma" xfId="1" builtinId="3"/>
    <cellStyle name="Comma 2" xfId="2"/>
    <cellStyle name="Comma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www.jkuat.ac.ke/pauisti/?p=1392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707804</xdr:colOff>
      <xdr:row>0</xdr:row>
      <xdr:rowOff>0</xdr:rowOff>
    </xdr:from>
    <xdr:to>
      <xdr:col>17</xdr:col>
      <xdr:colOff>654843</xdr:colOff>
      <xdr:row>3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9ABA708-336E-45F6-A402-0F66CB69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  <a:ext uri="{837473B0-CC2E-450A-ABE3-18F120FF3D39}">
              <a1611:picAttrSrcUrl xmlns:a1611="http://schemas.microsoft.com/office/drawing/2016/11/main" xmlns="" r:id="rId2"/>
            </a:ext>
          </a:extLst>
        </a:blip>
        <a:stretch>
          <a:fillRect/>
        </a:stretch>
      </xdr:blipFill>
      <xdr:spPr>
        <a:xfrm>
          <a:off x="12004454" y="0"/>
          <a:ext cx="1013839" cy="990599"/>
        </a:xfrm>
        <a:prstGeom prst="rect">
          <a:avLst/>
        </a:prstGeom>
      </xdr:spPr>
    </xdr:pic>
    <xdr:clientData/>
  </xdr:twoCellAnchor>
  <xdr:twoCellAnchor editAs="oneCell">
    <xdr:from>
      <xdr:col>4</xdr:col>
      <xdr:colOff>369095</xdr:colOff>
      <xdr:row>0</xdr:row>
      <xdr:rowOff>47625</xdr:rowOff>
    </xdr:from>
    <xdr:to>
      <xdr:col>4</xdr:col>
      <xdr:colOff>1381125</xdr:colOff>
      <xdr:row>3</xdr:row>
      <xdr:rowOff>214312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DE560E6-D768-448A-8F7A-70C7818E5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  <a:ext uri="{837473B0-CC2E-450A-ABE3-18F120FF3D39}">
              <a1611:picAttrSrcUrl xmlns:a1611="http://schemas.microsoft.com/office/drawing/2016/11/main" xmlns="" r:id="rId2"/>
            </a:ext>
          </a:extLst>
        </a:blip>
        <a:stretch>
          <a:fillRect/>
        </a:stretch>
      </xdr:blipFill>
      <xdr:spPr>
        <a:xfrm>
          <a:off x="2464595" y="47625"/>
          <a:ext cx="1012030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83"/>
  <sheetViews>
    <sheetView tabSelected="1" zoomScale="80" zoomScaleNormal="80" workbookViewId="0">
      <selection activeCell="C31" sqref="C31"/>
    </sheetView>
  </sheetViews>
  <sheetFormatPr defaultColWidth="9.140625" defaultRowHeight="12.75"/>
  <cols>
    <col min="1" max="1" width="4.5703125" style="1" bestFit="1" customWidth="1"/>
    <col min="2" max="2" width="13" style="1" customWidth="1"/>
    <col min="3" max="3" width="14.28515625" style="1" customWidth="1"/>
    <col min="4" max="4" width="13.85546875" style="1" bestFit="1" customWidth="1"/>
    <col min="5" max="5" width="51.28515625" style="1" customWidth="1"/>
    <col min="6" max="6" width="6.42578125" style="1" customWidth="1"/>
    <col min="7" max="7" width="5.7109375" style="1" hidden="1" customWidth="1"/>
    <col min="8" max="8" width="15" style="1" bestFit="1" customWidth="1"/>
    <col min="9" max="9" width="10.85546875" style="1" hidden="1" customWidth="1"/>
    <col min="10" max="10" width="14.140625" style="1" hidden="1" customWidth="1"/>
    <col min="11" max="11" width="14.7109375" style="1" customWidth="1"/>
    <col min="12" max="12" width="9.140625" style="1"/>
    <col min="13" max="13" width="7.7109375" style="1" hidden="1" customWidth="1"/>
    <col min="14" max="14" width="4.7109375" style="1" customWidth="1"/>
    <col min="15" max="15" width="18.5703125" style="1" bestFit="1" customWidth="1"/>
    <col min="16" max="16" width="18.140625" style="1" bestFit="1" customWidth="1"/>
    <col min="17" max="17" width="16" style="1" customWidth="1"/>
    <col min="18" max="18" width="18.5703125" style="1" bestFit="1" customWidth="1"/>
    <col min="19" max="19" width="22.85546875" style="1" bestFit="1" customWidth="1"/>
    <col min="20" max="21" width="9.140625" style="1"/>
    <col min="22" max="22" width="11.28515625" style="1" bestFit="1" customWidth="1"/>
    <col min="23" max="16384" width="9.140625" style="1"/>
  </cols>
  <sheetData>
    <row r="1" spans="1:1024" ht="26.25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024" ht="20.2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024" ht="20.2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</row>
    <row r="4" spans="1:1024" ht="20.25">
      <c r="A4" s="102" t="s">
        <v>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</row>
    <row r="5" spans="1:1024" s="10" customFormat="1" ht="78.75">
      <c r="A5" s="2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/>
      <c r="G5" s="4"/>
      <c r="H5" s="3" t="s">
        <v>9</v>
      </c>
      <c r="I5" s="5" t="s">
        <v>10</v>
      </c>
      <c r="J5" s="3" t="s">
        <v>11</v>
      </c>
      <c r="K5" s="3" t="s">
        <v>12</v>
      </c>
      <c r="L5" s="3" t="s">
        <v>13</v>
      </c>
      <c r="M5" s="6" t="s">
        <v>14</v>
      </c>
      <c r="N5" s="3" t="s">
        <v>15</v>
      </c>
      <c r="O5" s="3" t="s">
        <v>16</v>
      </c>
      <c r="P5" s="7" t="s">
        <v>17</v>
      </c>
      <c r="Q5" s="7" t="s">
        <v>18</v>
      </c>
      <c r="R5" s="7" t="s">
        <v>19</v>
      </c>
      <c r="S5" s="8" t="s">
        <v>20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</row>
    <row r="6" spans="1:1024" ht="15.75">
      <c r="A6" s="99" t="s">
        <v>21</v>
      </c>
      <c r="B6" s="99"/>
      <c r="C6" s="99"/>
      <c r="D6" s="99"/>
      <c r="E6" s="99"/>
      <c r="F6" s="99"/>
      <c r="G6" s="99"/>
      <c r="H6" s="11"/>
      <c r="I6" s="11"/>
      <c r="J6" s="11"/>
      <c r="K6" s="11"/>
      <c r="L6" s="11" t="s">
        <v>22</v>
      </c>
      <c r="M6" s="11"/>
      <c r="N6" s="11"/>
      <c r="O6" s="12">
        <f>154486615/100</f>
        <v>1544866.15</v>
      </c>
      <c r="P6" s="11"/>
      <c r="Q6" s="11"/>
      <c r="R6" s="11"/>
      <c r="S6" s="12">
        <f>154486615/100</f>
        <v>1544866.15</v>
      </c>
    </row>
    <row r="7" spans="1:1024" ht="15.75">
      <c r="A7" s="99" t="s">
        <v>23</v>
      </c>
      <c r="B7" s="99"/>
      <c r="C7" s="99"/>
      <c r="D7" s="99"/>
      <c r="E7" s="99"/>
      <c r="F7" s="99"/>
      <c r="G7" s="99"/>
      <c r="H7" s="11"/>
      <c r="I7" s="11" t="s">
        <v>24</v>
      </c>
      <c r="J7" s="11"/>
      <c r="L7" s="11" t="s">
        <v>22</v>
      </c>
      <c r="M7" s="11"/>
      <c r="N7" s="11"/>
      <c r="O7" s="12">
        <f>246035349/100</f>
        <v>2460353.4900000002</v>
      </c>
      <c r="P7" s="11"/>
      <c r="Q7" s="11"/>
      <c r="R7" s="11"/>
      <c r="S7" s="12">
        <f>246035349/100</f>
        <v>2460353.4900000002</v>
      </c>
    </row>
    <row r="8" spans="1:1024" ht="22.5">
      <c r="A8" s="102" t="s">
        <v>25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3">
        <f>SUM(S6:S7)</f>
        <v>4005219.64</v>
      </c>
    </row>
    <row r="10" spans="1:1024" ht="20.25" customHeight="1">
      <c r="A10" s="101" t="s">
        <v>1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</row>
    <row r="11" spans="1:1024" s="14" customFormat="1" ht="20.25">
      <c r="A11" s="101" t="s">
        <v>2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</row>
    <row r="12" spans="1:1024" ht="20.25">
      <c r="A12" s="101" t="s">
        <v>26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</row>
    <row r="13" spans="1:1024" ht="78.75">
      <c r="A13" s="2" t="s">
        <v>4</v>
      </c>
      <c r="B13" s="3" t="s">
        <v>27</v>
      </c>
      <c r="C13" s="3" t="s">
        <v>28</v>
      </c>
      <c r="D13" s="5" t="s">
        <v>29</v>
      </c>
      <c r="E13" s="3"/>
      <c r="F13" s="3" t="s">
        <v>6</v>
      </c>
      <c r="G13" s="3" t="s">
        <v>7</v>
      </c>
      <c r="H13" s="3" t="s">
        <v>8</v>
      </c>
      <c r="I13" s="3" t="s">
        <v>30</v>
      </c>
      <c r="J13" s="3" t="s">
        <v>11</v>
      </c>
      <c r="K13" s="3" t="s">
        <v>12</v>
      </c>
      <c r="L13" s="3" t="s">
        <v>13</v>
      </c>
      <c r="M13" s="6" t="s">
        <v>14</v>
      </c>
      <c r="N13" s="3" t="s">
        <v>15</v>
      </c>
      <c r="O13" s="3" t="s">
        <v>31</v>
      </c>
      <c r="P13" s="7" t="s">
        <v>17</v>
      </c>
      <c r="Q13" s="7" t="s">
        <v>18</v>
      </c>
      <c r="R13" s="7" t="s">
        <v>19</v>
      </c>
      <c r="S13" s="8" t="s">
        <v>20</v>
      </c>
    </row>
    <row r="14" spans="1:1024" s="22" customFormat="1" ht="18.75">
      <c r="A14" s="16">
        <v>1</v>
      </c>
      <c r="B14" s="17" t="s">
        <v>32</v>
      </c>
      <c r="C14" s="17"/>
      <c r="D14" s="18">
        <v>4500000129</v>
      </c>
      <c r="E14" s="17" t="s">
        <v>33</v>
      </c>
      <c r="F14" s="17"/>
      <c r="G14" s="17"/>
      <c r="H14" s="19">
        <v>43465</v>
      </c>
      <c r="I14" s="17"/>
      <c r="J14" s="17"/>
      <c r="K14" s="17" t="s">
        <v>24</v>
      </c>
      <c r="L14" s="17"/>
      <c r="M14" s="17"/>
      <c r="N14" s="17"/>
      <c r="O14" s="20">
        <v>15603</v>
      </c>
      <c r="P14" s="21">
        <v>7805.07</v>
      </c>
      <c r="Q14" s="20">
        <v>2601.6900000000005</v>
      </c>
      <c r="R14" s="20">
        <v>10406.76</v>
      </c>
      <c r="S14" s="20">
        <f>O14-R14</f>
        <v>5196.24</v>
      </c>
    </row>
    <row r="15" spans="1:1024" s="22" customFormat="1" ht="18.75">
      <c r="A15" s="16">
        <v>2</v>
      </c>
      <c r="B15" s="17" t="s">
        <v>34</v>
      </c>
      <c r="C15" s="17"/>
      <c r="D15" s="18">
        <v>4500000345</v>
      </c>
      <c r="E15" s="17" t="s">
        <v>35</v>
      </c>
      <c r="F15" s="17"/>
      <c r="G15" s="17"/>
      <c r="H15" s="19">
        <v>44182</v>
      </c>
      <c r="I15" s="17"/>
      <c r="J15" s="17" t="s">
        <v>36</v>
      </c>
      <c r="K15" s="17" t="s">
        <v>24</v>
      </c>
      <c r="L15" s="17"/>
      <c r="M15" s="17"/>
      <c r="N15" s="17"/>
      <c r="O15" s="20">
        <v>47600</v>
      </c>
      <c r="P15" s="21">
        <v>8258.6200000000008</v>
      </c>
      <c r="Q15" s="20">
        <v>7933.48</v>
      </c>
      <c r="R15" s="20">
        <v>16192.1</v>
      </c>
      <c r="S15" s="20">
        <f>O15-R15</f>
        <v>31407.9</v>
      </c>
    </row>
    <row r="16" spans="1:1024" customFormat="1" ht="15.75">
      <c r="A16" s="23">
        <v>3</v>
      </c>
      <c r="B16" s="23"/>
      <c r="C16" s="23"/>
      <c r="D16" s="23"/>
      <c r="E16" s="23" t="s">
        <v>37</v>
      </c>
      <c r="F16" s="23"/>
      <c r="G16" s="23"/>
      <c r="H16" s="23"/>
      <c r="I16" s="23"/>
      <c r="J16" s="23"/>
      <c r="K16" s="17" t="s">
        <v>24</v>
      </c>
      <c r="L16" s="23"/>
      <c r="M16" s="23"/>
      <c r="N16" s="23"/>
      <c r="O16" s="24">
        <v>0</v>
      </c>
      <c r="P16" s="24">
        <v>0</v>
      </c>
      <c r="Q16" s="24">
        <v>0</v>
      </c>
      <c r="R16" s="24">
        <v>0</v>
      </c>
      <c r="S16" s="24">
        <v>0</v>
      </c>
    </row>
    <row r="17" spans="1:21" s="22" customFormat="1" ht="21">
      <c r="A17" s="104" t="s">
        <v>38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25">
        <f>SUM(O14:O15)</f>
        <v>63203</v>
      </c>
      <c r="P17" s="25">
        <v>16063.69</v>
      </c>
      <c r="Q17" s="25">
        <f>SUM(Q14:Q15)</f>
        <v>10535.17</v>
      </c>
      <c r="R17" s="25">
        <f>SUM(R14:R15)</f>
        <v>26598.86</v>
      </c>
      <c r="S17" s="26">
        <f>SUM(S14:S15)</f>
        <v>36604.14</v>
      </c>
    </row>
    <row r="18" spans="1:21" ht="1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8"/>
      <c r="P18" s="28"/>
      <c r="Q18" s="28"/>
      <c r="R18" s="28"/>
      <c r="S18" s="28"/>
    </row>
    <row r="19" spans="1:21" ht="15.7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8"/>
      <c r="P19" s="28"/>
      <c r="Q19" s="28"/>
      <c r="R19" s="28"/>
      <c r="S19" s="28"/>
    </row>
    <row r="20" spans="1:21" s="29" customFormat="1" ht="20.25">
      <c r="A20" s="101" t="s">
        <v>1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</row>
    <row r="21" spans="1:21" ht="20.25">
      <c r="A21" s="101" t="s">
        <v>2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</row>
    <row r="22" spans="1:21" ht="20.25">
      <c r="A22" s="101" t="s">
        <v>39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</row>
    <row r="23" spans="1:21" ht="78.75">
      <c r="A23" s="2" t="s">
        <v>4</v>
      </c>
      <c r="B23" s="3" t="s">
        <v>27</v>
      </c>
      <c r="C23" s="3" t="s">
        <v>28</v>
      </c>
      <c r="D23" s="5" t="s">
        <v>29</v>
      </c>
      <c r="E23" s="3" t="s">
        <v>5</v>
      </c>
      <c r="F23" s="3" t="s">
        <v>6</v>
      </c>
      <c r="G23" s="3" t="s">
        <v>7</v>
      </c>
      <c r="H23" s="3" t="s">
        <v>8</v>
      </c>
      <c r="I23" s="3" t="s">
        <v>30</v>
      </c>
      <c r="J23" s="3" t="s">
        <v>11</v>
      </c>
      <c r="K23" s="3" t="s">
        <v>12</v>
      </c>
      <c r="L23" s="3" t="s">
        <v>13</v>
      </c>
      <c r="M23" s="6" t="s">
        <v>14</v>
      </c>
      <c r="N23" s="3" t="s">
        <v>15</v>
      </c>
      <c r="O23" s="3" t="s">
        <v>31</v>
      </c>
      <c r="P23" s="7" t="s">
        <v>17</v>
      </c>
      <c r="Q23" s="7" t="s">
        <v>18</v>
      </c>
      <c r="R23" s="7" t="s">
        <v>19</v>
      </c>
      <c r="S23" s="8" t="s">
        <v>20</v>
      </c>
    </row>
    <row r="24" spans="1:21" ht="15.75">
      <c r="A24" s="16">
        <v>1</v>
      </c>
      <c r="B24" s="17" t="s">
        <v>40</v>
      </c>
      <c r="C24" s="30">
        <v>4500000001</v>
      </c>
      <c r="D24" s="18">
        <v>4500000001</v>
      </c>
      <c r="E24" s="17" t="s">
        <v>41</v>
      </c>
      <c r="F24" s="17"/>
      <c r="G24" s="17"/>
      <c r="H24" s="31">
        <v>43465</v>
      </c>
      <c r="I24" s="17"/>
      <c r="J24" s="17" t="s">
        <v>42</v>
      </c>
      <c r="K24" s="17" t="s">
        <v>43</v>
      </c>
      <c r="L24" s="17" t="s">
        <v>22</v>
      </c>
      <c r="M24" s="32"/>
      <c r="N24" s="17">
        <v>1</v>
      </c>
      <c r="O24" s="33">
        <v>54392.800000000003</v>
      </c>
      <c r="P24" s="34">
        <v>40215.040000000001</v>
      </c>
      <c r="Q24" s="35">
        <v>7098.6</v>
      </c>
      <c r="R24" s="35">
        <v>47313.64</v>
      </c>
      <c r="S24" s="36">
        <f>O24-R24</f>
        <v>7079.1600000000035</v>
      </c>
    </row>
    <row r="25" spans="1:21" ht="15.75">
      <c r="A25" s="16">
        <v>2</v>
      </c>
      <c r="B25" s="17" t="s">
        <v>44</v>
      </c>
      <c r="C25" s="30">
        <v>4500000002</v>
      </c>
      <c r="D25" s="18">
        <v>4500000002</v>
      </c>
      <c r="E25" s="17" t="s">
        <v>41</v>
      </c>
      <c r="F25" s="17"/>
      <c r="G25" s="17"/>
      <c r="H25" s="31">
        <v>43465</v>
      </c>
      <c r="I25" s="17"/>
      <c r="J25" s="17" t="s">
        <v>42</v>
      </c>
      <c r="K25" s="17" t="s">
        <v>43</v>
      </c>
      <c r="L25" s="17" t="s">
        <v>22</v>
      </c>
      <c r="M25" s="32"/>
      <c r="N25" s="17">
        <v>1</v>
      </c>
      <c r="O25" s="33">
        <v>54392.800000000003</v>
      </c>
      <c r="P25" s="34">
        <v>40215.040000000001</v>
      </c>
      <c r="Q25" s="35">
        <v>7098.6</v>
      </c>
      <c r="R25" s="35">
        <v>47313.64</v>
      </c>
      <c r="S25" s="36">
        <f>O25-R25</f>
        <v>7079.1600000000035</v>
      </c>
    </row>
    <row r="26" spans="1:21" ht="15.75">
      <c r="A26" s="16">
        <v>3</v>
      </c>
      <c r="B26" s="17" t="s">
        <v>45</v>
      </c>
      <c r="C26" s="30">
        <v>4500000003</v>
      </c>
      <c r="D26" s="18">
        <v>4500000003</v>
      </c>
      <c r="E26" s="17" t="s">
        <v>41</v>
      </c>
      <c r="F26" s="17"/>
      <c r="G26" s="17"/>
      <c r="H26" s="31">
        <v>43465</v>
      </c>
      <c r="I26" s="17"/>
      <c r="J26" s="17" t="s">
        <v>42</v>
      </c>
      <c r="K26" s="17" t="s">
        <v>43</v>
      </c>
      <c r="L26" s="17" t="s">
        <v>22</v>
      </c>
      <c r="M26" s="17"/>
      <c r="N26" s="17">
        <v>1</v>
      </c>
      <c r="O26" s="33">
        <v>54392.800000000003</v>
      </c>
      <c r="P26" s="34">
        <v>54392.800000000003</v>
      </c>
      <c r="Q26" s="35">
        <v>0</v>
      </c>
      <c r="R26" s="35">
        <v>54392.800000000003</v>
      </c>
      <c r="S26" s="36">
        <v>0</v>
      </c>
    </row>
    <row r="27" spans="1:21" ht="15.75">
      <c r="A27" s="16">
        <v>4</v>
      </c>
      <c r="B27" s="17" t="s">
        <v>46</v>
      </c>
      <c r="C27" s="37">
        <v>4500000032</v>
      </c>
      <c r="D27" s="37">
        <v>4500000032</v>
      </c>
      <c r="E27" s="17" t="s">
        <v>47</v>
      </c>
      <c r="F27" s="17"/>
      <c r="G27" s="17"/>
      <c r="H27" s="19">
        <v>43465</v>
      </c>
      <c r="I27" s="17"/>
      <c r="J27" s="17" t="s">
        <v>42</v>
      </c>
      <c r="K27" s="17" t="s">
        <v>43</v>
      </c>
      <c r="L27" s="17" t="s">
        <v>22</v>
      </c>
      <c r="M27" s="38"/>
      <c r="N27" s="17">
        <v>1</v>
      </c>
      <c r="O27" s="39">
        <v>40895.1</v>
      </c>
      <c r="P27" s="34">
        <v>30235.59</v>
      </c>
      <c r="Q27" s="40">
        <v>5337.07</v>
      </c>
      <c r="R27" s="40">
        <v>35572.660000000003</v>
      </c>
      <c r="S27" s="20">
        <f t="shared" ref="S27:S90" si="0">O27-R27</f>
        <v>5322.4399999999951</v>
      </c>
      <c r="U27" s="41"/>
    </row>
    <row r="28" spans="1:21" ht="15.75">
      <c r="A28" s="16">
        <v>5</v>
      </c>
      <c r="B28" s="17" t="s">
        <v>48</v>
      </c>
      <c r="C28" s="37">
        <v>4500000131</v>
      </c>
      <c r="D28" s="37">
        <v>4500000131</v>
      </c>
      <c r="E28" s="17" t="s">
        <v>49</v>
      </c>
      <c r="F28" s="17"/>
      <c r="G28" s="17"/>
      <c r="H28" s="19">
        <v>43465</v>
      </c>
      <c r="I28" s="17"/>
      <c r="J28" s="17" t="s">
        <v>42</v>
      </c>
      <c r="K28" s="17" t="s">
        <v>50</v>
      </c>
      <c r="L28" s="17" t="s">
        <v>22</v>
      </c>
      <c r="M28" s="38"/>
      <c r="N28" s="17">
        <v>1</v>
      </c>
      <c r="O28" s="39">
        <v>38388.410000000003</v>
      </c>
      <c r="P28" s="34">
        <v>28382.28</v>
      </c>
      <c r="Q28" s="40">
        <v>5009.93</v>
      </c>
      <c r="R28" s="40">
        <v>33392.21</v>
      </c>
      <c r="S28" s="20">
        <f t="shared" si="0"/>
        <v>4996.2000000000044</v>
      </c>
    </row>
    <row r="29" spans="1:21" ht="15.75">
      <c r="A29" s="16">
        <v>6</v>
      </c>
      <c r="B29" s="17" t="s">
        <v>52</v>
      </c>
      <c r="C29" s="37">
        <v>4500000132</v>
      </c>
      <c r="D29" s="37">
        <v>4500000132</v>
      </c>
      <c r="E29" s="17" t="s">
        <v>49</v>
      </c>
      <c r="F29" s="17"/>
      <c r="G29" s="17"/>
      <c r="H29" s="19">
        <v>43465</v>
      </c>
      <c r="I29" s="17"/>
      <c r="J29" s="17" t="s">
        <v>42</v>
      </c>
      <c r="K29" s="17" t="s">
        <v>50</v>
      </c>
      <c r="L29" s="17" t="s">
        <v>22</v>
      </c>
      <c r="M29" s="38"/>
      <c r="N29" s="17">
        <v>1</v>
      </c>
      <c r="O29" s="39">
        <v>38388.410000000003</v>
      </c>
      <c r="P29" s="34">
        <v>28374.04</v>
      </c>
      <c r="Q29" s="40">
        <v>5007.1899999999996</v>
      </c>
      <c r="R29" s="40">
        <v>33381.230000000003</v>
      </c>
      <c r="S29" s="20">
        <f t="shared" si="0"/>
        <v>5007.18</v>
      </c>
    </row>
    <row r="30" spans="1:21" ht="15.75">
      <c r="A30" s="16">
        <v>7</v>
      </c>
      <c r="B30" s="17" t="s">
        <v>53</v>
      </c>
      <c r="C30" s="30">
        <v>4500000014</v>
      </c>
      <c r="D30" s="18">
        <v>4500000014</v>
      </c>
      <c r="E30" s="17" t="s">
        <v>54</v>
      </c>
      <c r="F30" s="3"/>
      <c r="G30" s="3"/>
      <c r="H30" s="31">
        <v>43465</v>
      </c>
      <c r="I30" s="3"/>
      <c r="J30" s="17" t="s">
        <v>42</v>
      </c>
      <c r="K30" s="17" t="s">
        <v>43</v>
      </c>
      <c r="L30" s="17" t="s">
        <v>22</v>
      </c>
      <c r="M30" s="3"/>
      <c r="N30" s="17">
        <v>1</v>
      </c>
      <c r="O30" s="33">
        <v>24999</v>
      </c>
      <c r="P30" s="34">
        <v>18482.89</v>
      </c>
      <c r="Q30" s="35">
        <v>3262.52</v>
      </c>
      <c r="R30" s="35">
        <v>21745.41</v>
      </c>
      <c r="S30" s="36">
        <f t="shared" si="0"/>
        <v>3253.59</v>
      </c>
    </row>
    <row r="31" spans="1:21" ht="15.75">
      <c r="A31" s="16">
        <v>8</v>
      </c>
      <c r="B31" s="17" t="s">
        <v>55</v>
      </c>
      <c r="C31" s="30">
        <v>4500000027</v>
      </c>
      <c r="D31" s="18">
        <v>4500000027</v>
      </c>
      <c r="E31" s="17" t="s">
        <v>56</v>
      </c>
      <c r="F31" s="3"/>
      <c r="G31" s="3"/>
      <c r="H31" s="31">
        <v>43465</v>
      </c>
      <c r="I31" s="3"/>
      <c r="J31" s="17" t="s">
        <v>42</v>
      </c>
      <c r="K31" s="17" t="s">
        <v>43</v>
      </c>
      <c r="L31" s="17" t="s">
        <v>22</v>
      </c>
      <c r="M31" s="3"/>
      <c r="N31" s="17">
        <v>1</v>
      </c>
      <c r="O31" s="33">
        <v>23980.02</v>
      </c>
      <c r="P31" s="34">
        <v>17729.5</v>
      </c>
      <c r="Q31" s="35">
        <v>3129.55</v>
      </c>
      <c r="R31" s="35">
        <v>20859.05</v>
      </c>
      <c r="S31" s="36">
        <f t="shared" si="0"/>
        <v>3120.9700000000012</v>
      </c>
    </row>
    <row r="32" spans="1:21" ht="15.75">
      <c r="A32" s="16">
        <v>9</v>
      </c>
      <c r="B32" s="17" t="s">
        <v>57</v>
      </c>
      <c r="C32" s="30">
        <v>4500000025</v>
      </c>
      <c r="D32" s="18">
        <v>4500000025</v>
      </c>
      <c r="E32" s="17" t="s">
        <v>58</v>
      </c>
      <c r="F32" s="3"/>
      <c r="G32" s="3"/>
      <c r="H32" s="31">
        <v>43465</v>
      </c>
      <c r="I32" s="3"/>
      <c r="J32" s="17" t="s">
        <v>42</v>
      </c>
      <c r="K32" s="17" t="s">
        <v>43</v>
      </c>
      <c r="L32" s="17" t="s">
        <v>22</v>
      </c>
      <c r="M32" s="3"/>
      <c r="N32" s="17">
        <v>1</v>
      </c>
      <c r="O32" s="33">
        <v>21806.19</v>
      </c>
      <c r="P32" s="34">
        <v>16122.3</v>
      </c>
      <c r="Q32" s="35">
        <v>2845.84</v>
      </c>
      <c r="R32" s="35">
        <v>18968.14</v>
      </c>
      <c r="S32" s="36">
        <f t="shared" si="0"/>
        <v>2838.0499999999993</v>
      </c>
    </row>
    <row r="33" spans="1:19" ht="15.75">
      <c r="A33" s="16">
        <v>10</v>
      </c>
      <c r="B33" s="17" t="s">
        <v>59</v>
      </c>
      <c r="C33" s="30">
        <v>4500000026</v>
      </c>
      <c r="D33" s="18">
        <v>4500000026</v>
      </c>
      <c r="E33" s="17" t="s">
        <v>58</v>
      </c>
      <c r="F33" s="3"/>
      <c r="G33" s="3"/>
      <c r="H33" s="31">
        <v>43465</v>
      </c>
      <c r="I33" s="3"/>
      <c r="J33" s="17" t="s">
        <v>42</v>
      </c>
      <c r="K33" s="17" t="s">
        <v>43</v>
      </c>
      <c r="L33" s="17" t="s">
        <v>22</v>
      </c>
      <c r="M33" s="3"/>
      <c r="N33" s="17">
        <v>1</v>
      </c>
      <c r="O33" s="33">
        <v>21806.19</v>
      </c>
      <c r="P33" s="34">
        <v>16122.3</v>
      </c>
      <c r="Q33" s="35">
        <v>2845.84</v>
      </c>
      <c r="R33" s="35">
        <v>18968.14</v>
      </c>
      <c r="S33" s="36">
        <f t="shared" si="0"/>
        <v>2838.0499999999993</v>
      </c>
    </row>
    <row r="34" spans="1:19" ht="15.75">
      <c r="A34" s="16">
        <v>11</v>
      </c>
      <c r="B34" s="17" t="s">
        <v>60</v>
      </c>
      <c r="C34" s="30">
        <v>4500000004</v>
      </c>
      <c r="D34" s="18">
        <v>4500000004</v>
      </c>
      <c r="E34" s="17" t="s">
        <v>61</v>
      </c>
      <c r="F34" s="3"/>
      <c r="G34" s="3"/>
      <c r="H34" s="31">
        <v>43465</v>
      </c>
      <c r="I34" s="3"/>
      <c r="J34" s="17" t="s">
        <v>42</v>
      </c>
      <c r="K34" s="17" t="s">
        <v>43</v>
      </c>
      <c r="L34" s="17" t="s">
        <v>22</v>
      </c>
      <c r="M34" s="3"/>
      <c r="N34" s="17">
        <v>1</v>
      </c>
      <c r="O34" s="33">
        <v>17866.13</v>
      </c>
      <c r="P34" s="34">
        <v>13209.23</v>
      </c>
      <c r="Q34" s="35">
        <v>2331.64</v>
      </c>
      <c r="R34" s="35">
        <v>15540.87</v>
      </c>
      <c r="S34" s="36">
        <f t="shared" si="0"/>
        <v>2325.2600000000002</v>
      </c>
    </row>
    <row r="35" spans="1:19" ht="15.75">
      <c r="A35" s="16">
        <v>12</v>
      </c>
      <c r="B35" s="17" t="s">
        <v>62</v>
      </c>
      <c r="C35" s="30">
        <v>4500000005</v>
      </c>
      <c r="D35" s="18">
        <v>4500000005</v>
      </c>
      <c r="E35" s="17" t="s">
        <v>61</v>
      </c>
      <c r="F35" s="17"/>
      <c r="G35" s="17"/>
      <c r="H35" s="31">
        <v>43465</v>
      </c>
      <c r="I35" s="17"/>
      <c r="J35" s="17" t="s">
        <v>42</v>
      </c>
      <c r="K35" s="17" t="s">
        <v>43</v>
      </c>
      <c r="L35" s="17" t="s">
        <v>22</v>
      </c>
      <c r="M35" s="38"/>
      <c r="N35" s="17">
        <v>1</v>
      </c>
      <c r="O35" s="33">
        <v>17866.13</v>
      </c>
      <c r="P35" s="34">
        <v>13209.23</v>
      </c>
      <c r="Q35" s="35">
        <v>2331.64</v>
      </c>
      <c r="R35" s="35">
        <v>15540.87</v>
      </c>
      <c r="S35" s="36">
        <f t="shared" si="0"/>
        <v>2325.2600000000002</v>
      </c>
    </row>
    <row r="36" spans="1:19" ht="15.75">
      <c r="A36" s="16">
        <v>13</v>
      </c>
      <c r="B36" s="17" t="s">
        <v>63</v>
      </c>
      <c r="C36" s="30">
        <v>4500000030</v>
      </c>
      <c r="D36" s="18">
        <v>4500000030</v>
      </c>
      <c r="E36" s="17" t="s">
        <v>64</v>
      </c>
      <c r="F36" s="17"/>
      <c r="G36" s="17"/>
      <c r="H36" s="31">
        <v>43465</v>
      </c>
      <c r="I36" s="17"/>
      <c r="J36" s="17" t="s">
        <v>42</v>
      </c>
      <c r="K36" s="17" t="s">
        <v>43</v>
      </c>
      <c r="L36" s="17" t="s">
        <v>22</v>
      </c>
      <c r="M36" s="38"/>
      <c r="N36" s="17">
        <v>1</v>
      </c>
      <c r="O36" s="33">
        <v>15964.04</v>
      </c>
      <c r="P36" s="34">
        <v>11802.94</v>
      </c>
      <c r="Q36" s="35">
        <v>2083.4</v>
      </c>
      <c r="R36" s="35">
        <v>13886.34</v>
      </c>
      <c r="S36" s="36">
        <f t="shared" si="0"/>
        <v>2077.7000000000007</v>
      </c>
    </row>
    <row r="37" spans="1:19" ht="15.75">
      <c r="A37" s="16">
        <v>14</v>
      </c>
      <c r="B37" s="17" t="s">
        <v>65</v>
      </c>
      <c r="C37" s="30">
        <v>4500000031</v>
      </c>
      <c r="D37" s="18">
        <v>4500000031</v>
      </c>
      <c r="E37" s="17" t="s">
        <v>64</v>
      </c>
      <c r="F37" s="17"/>
      <c r="G37" s="17"/>
      <c r="H37" s="31">
        <v>43465</v>
      </c>
      <c r="I37" s="17"/>
      <c r="J37" s="17" t="s">
        <v>42</v>
      </c>
      <c r="K37" s="17" t="s">
        <v>43</v>
      </c>
      <c r="L37" s="17" t="s">
        <v>22</v>
      </c>
      <c r="M37" s="17"/>
      <c r="N37" s="17">
        <v>1</v>
      </c>
      <c r="O37" s="33">
        <v>15964.04</v>
      </c>
      <c r="P37" s="34">
        <v>11802.94</v>
      </c>
      <c r="Q37" s="35">
        <v>2083.4</v>
      </c>
      <c r="R37" s="35">
        <v>13886.34</v>
      </c>
      <c r="S37" s="36">
        <f t="shared" si="0"/>
        <v>2077.7000000000007</v>
      </c>
    </row>
    <row r="38" spans="1:19" ht="15.75">
      <c r="A38" s="16">
        <v>15</v>
      </c>
      <c r="B38" s="17" t="s">
        <v>66</v>
      </c>
      <c r="C38" s="30">
        <v>4500000029</v>
      </c>
      <c r="D38" s="18">
        <v>4500000029</v>
      </c>
      <c r="E38" s="17" t="s">
        <v>67</v>
      </c>
      <c r="F38" s="17"/>
      <c r="G38" s="17"/>
      <c r="H38" s="31">
        <v>43465</v>
      </c>
      <c r="I38" s="17"/>
      <c r="J38" s="17" t="s">
        <v>42</v>
      </c>
      <c r="K38" s="17" t="s">
        <v>43</v>
      </c>
      <c r="L38" s="17" t="s">
        <v>22</v>
      </c>
      <c r="M38" s="17"/>
      <c r="N38" s="17">
        <v>1</v>
      </c>
      <c r="O38" s="33">
        <v>11956.04</v>
      </c>
      <c r="P38" s="34">
        <v>8839.64</v>
      </c>
      <c r="Q38" s="35">
        <v>1560.34</v>
      </c>
      <c r="R38" s="35">
        <v>10399.98</v>
      </c>
      <c r="S38" s="36">
        <f t="shared" si="0"/>
        <v>1556.0600000000013</v>
      </c>
    </row>
    <row r="39" spans="1:19" ht="15.75">
      <c r="A39" s="16">
        <v>16</v>
      </c>
      <c r="B39" s="17" t="s">
        <v>68</v>
      </c>
      <c r="C39" s="30">
        <v>4500000008</v>
      </c>
      <c r="D39" s="18">
        <v>4500000008</v>
      </c>
      <c r="E39" s="17" t="s">
        <v>69</v>
      </c>
      <c r="F39" s="17"/>
      <c r="G39" s="17"/>
      <c r="H39" s="31">
        <v>43465</v>
      </c>
      <c r="I39" s="17"/>
      <c r="J39" s="17" t="s">
        <v>42</v>
      </c>
      <c r="K39" s="17" t="s">
        <v>43</v>
      </c>
      <c r="L39" s="17" t="s">
        <v>22</v>
      </c>
      <c r="M39" s="17"/>
      <c r="N39" s="17">
        <v>1</v>
      </c>
      <c r="O39" s="33">
        <v>11684.32</v>
      </c>
      <c r="P39" s="34">
        <v>8638.75</v>
      </c>
      <c r="Q39" s="35">
        <v>1524.87</v>
      </c>
      <c r="R39" s="35">
        <v>10163.620000000001</v>
      </c>
      <c r="S39" s="36">
        <f t="shared" si="0"/>
        <v>1520.6999999999989</v>
      </c>
    </row>
    <row r="40" spans="1:19" ht="15.75">
      <c r="A40" s="16">
        <v>17</v>
      </c>
      <c r="B40" s="17" t="s">
        <v>70</v>
      </c>
      <c r="C40" s="30">
        <v>4500000009</v>
      </c>
      <c r="D40" s="18">
        <v>4500000009</v>
      </c>
      <c r="E40" s="17" t="s">
        <v>69</v>
      </c>
      <c r="F40" s="17"/>
      <c r="G40" s="17"/>
      <c r="H40" s="31">
        <v>43465</v>
      </c>
      <c r="I40" s="17"/>
      <c r="J40" s="17" t="s">
        <v>42</v>
      </c>
      <c r="K40" s="17" t="s">
        <v>43</v>
      </c>
      <c r="L40" s="17" t="s">
        <v>22</v>
      </c>
      <c r="M40" s="17"/>
      <c r="N40" s="17">
        <v>1</v>
      </c>
      <c r="O40" s="33">
        <v>11684.32</v>
      </c>
      <c r="P40" s="34">
        <v>8638.75</v>
      </c>
      <c r="Q40" s="35">
        <v>1524.87</v>
      </c>
      <c r="R40" s="35">
        <v>10163.620000000001</v>
      </c>
      <c r="S40" s="36">
        <f t="shared" si="0"/>
        <v>1520.6999999999989</v>
      </c>
    </row>
    <row r="41" spans="1:19" ht="15.75">
      <c r="A41" s="16">
        <v>18</v>
      </c>
      <c r="B41" s="17" t="s">
        <v>71</v>
      </c>
      <c r="C41" s="30">
        <v>4500000015</v>
      </c>
      <c r="D41" s="18">
        <v>4500000015</v>
      </c>
      <c r="E41" s="17" t="s">
        <v>72</v>
      </c>
      <c r="F41" s="17"/>
      <c r="G41" s="17"/>
      <c r="H41" s="31">
        <v>43465</v>
      </c>
      <c r="I41" s="17" t="s">
        <v>73</v>
      </c>
      <c r="J41" s="17" t="s">
        <v>42</v>
      </c>
      <c r="K41" s="17" t="s">
        <v>43</v>
      </c>
      <c r="L41" s="17" t="s">
        <v>22</v>
      </c>
      <c r="M41" s="17"/>
      <c r="N41" s="17">
        <v>1</v>
      </c>
      <c r="O41" s="33">
        <v>11140.86</v>
      </c>
      <c r="P41" s="34">
        <v>8236.93</v>
      </c>
      <c r="Q41" s="35">
        <v>1453.96</v>
      </c>
      <c r="R41" s="35">
        <v>9690.89</v>
      </c>
      <c r="S41" s="36">
        <f t="shared" si="0"/>
        <v>1449.9700000000012</v>
      </c>
    </row>
    <row r="42" spans="1:19" ht="15.75">
      <c r="A42" s="16">
        <v>19</v>
      </c>
      <c r="B42" s="17" t="s">
        <v>74</v>
      </c>
      <c r="C42" s="30">
        <v>4500000016</v>
      </c>
      <c r="D42" s="18">
        <v>4500000016</v>
      </c>
      <c r="E42" s="17" t="s">
        <v>72</v>
      </c>
      <c r="F42" s="17"/>
      <c r="G42" s="17"/>
      <c r="H42" s="31">
        <v>43465</v>
      </c>
      <c r="I42" s="17" t="s">
        <v>73</v>
      </c>
      <c r="J42" s="17" t="s">
        <v>42</v>
      </c>
      <c r="K42" s="17" t="s">
        <v>43</v>
      </c>
      <c r="L42" s="17" t="s">
        <v>22</v>
      </c>
      <c r="M42" s="17"/>
      <c r="N42" s="17">
        <v>1</v>
      </c>
      <c r="O42" s="33">
        <v>11140.86</v>
      </c>
      <c r="P42" s="34">
        <v>8236.93</v>
      </c>
      <c r="Q42" s="35">
        <v>1453.96</v>
      </c>
      <c r="R42" s="35">
        <v>9690.89</v>
      </c>
      <c r="S42" s="36">
        <f t="shared" si="0"/>
        <v>1449.9700000000012</v>
      </c>
    </row>
    <row r="43" spans="1:19" ht="15.75">
      <c r="A43" s="16">
        <v>20</v>
      </c>
      <c r="B43" s="17" t="s">
        <v>75</v>
      </c>
      <c r="C43" s="30">
        <v>4500000020</v>
      </c>
      <c r="D43" s="30">
        <v>4500000020</v>
      </c>
      <c r="E43" s="17" t="s">
        <v>76</v>
      </c>
      <c r="F43" s="17"/>
      <c r="G43" s="17"/>
      <c r="H43" s="31">
        <v>43465</v>
      </c>
      <c r="I43" s="17"/>
      <c r="J43" s="17" t="s">
        <v>77</v>
      </c>
      <c r="K43" s="17" t="s">
        <v>43</v>
      </c>
      <c r="L43" s="17" t="s">
        <v>22</v>
      </c>
      <c r="M43" s="17"/>
      <c r="N43" s="17">
        <v>1</v>
      </c>
      <c r="O43" s="33">
        <v>4016.48</v>
      </c>
      <c r="P43" s="34">
        <v>2969.57</v>
      </c>
      <c r="Q43" s="35">
        <v>524.16999999999996</v>
      </c>
      <c r="R43" s="35">
        <v>3493.74</v>
      </c>
      <c r="S43" s="36">
        <f t="shared" si="0"/>
        <v>522.74000000000024</v>
      </c>
    </row>
    <row r="44" spans="1:19" ht="15.75">
      <c r="A44" s="16">
        <v>21</v>
      </c>
      <c r="B44" s="17" t="s">
        <v>78</v>
      </c>
      <c r="C44" s="30">
        <v>4500000021</v>
      </c>
      <c r="D44" s="30">
        <v>4500000019</v>
      </c>
      <c r="E44" s="17" t="s">
        <v>76</v>
      </c>
      <c r="F44" s="17"/>
      <c r="G44" s="17"/>
      <c r="H44" s="31">
        <v>43465</v>
      </c>
      <c r="I44" s="17"/>
      <c r="J44" s="17" t="s">
        <v>77</v>
      </c>
      <c r="K44" s="17" t="s">
        <v>43</v>
      </c>
      <c r="L44" s="17" t="s">
        <v>22</v>
      </c>
      <c r="M44" s="17"/>
      <c r="N44" s="17">
        <v>1</v>
      </c>
      <c r="O44" s="33">
        <v>4016.48</v>
      </c>
      <c r="P44" s="34">
        <v>2969.57</v>
      </c>
      <c r="Q44" s="35">
        <v>524.16999999999996</v>
      </c>
      <c r="R44" s="35">
        <v>3493.74</v>
      </c>
      <c r="S44" s="36">
        <f t="shared" si="0"/>
        <v>522.74000000000024</v>
      </c>
    </row>
    <row r="45" spans="1:19" ht="15.75">
      <c r="A45" s="16">
        <v>22</v>
      </c>
      <c r="B45" s="17" t="s">
        <v>79</v>
      </c>
      <c r="C45" s="30">
        <v>4500000022</v>
      </c>
      <c r="D45" s="30">
        <v>4500000022</v>
      </c>
      <c r="E45" s="17" t="s">
        <v>76</v>
      </c>
      <c r="F45" s="17"/>
      <c r="G45" s="17"/>
      <c r="H45" s="31">
        <v>43465</v>
      </c>
      <c r="I45" s="17"/>
      <c r="J45" s="17" t="s">
        <v>77</v>
      </c>
      <c r="K45" s="17" t="s">
        <v>43</v>
      </c>
      <c r="L45" s="17" t="s">
        <v>22</v>
      </c>
      <c r="M45" s="17"/>
      <c r="N45" s="17">
        <v>1</v>
      </c>
      <c r="O45" s="33">
        <v>4016.48</v>
      </c>
      <c r="P45" s="34">
        <v>2969.57</v>
      </c>
      <c r="Q45" s="35">
        <v>524.16999999999996</v>
      </c>
      <c r="R45" s="35">
        <v>3493.74</v>
      </c>
      <c r="S45" s="36">
        <f t="shared" si="0"/>
        <v>522.74000000000024</v>
      </c>
    </row>
    <row r="46" spans="1:19" ht="15.75">
      <c r="A46" s="16">
        <v>23</v>
      </c>
      <c r="B46" s="17" t="s">
        <v>80</v>
      </c>
      <c r="C46" s="30">
        <v>4500000023</v>
      </c>
      <c r="D46" s="18">
        <v>4500000023</v>
      </c>
      <c r="E46" s="17" t="s">
        <v>81</v>
      </c>
      <c r="F46" s="17"/>
      <c r="G46" s="17"/>
      <c r="H46" s="31">
        <v>43465</v>
      </c>
      <c r="I46" s="17"/>
      <c r="J46" s="17"/>
      <c r="K46" s="17" t="s">
        <v>43</v>
      </c>
      <c r="L46" s="17" t="s">
        <v>22</v>
      </c>
      <c r="M46" s="17"/>
      <c r="N46" s="17">
        <v>1</v>
      </c>
      <c r="O46" s="33">
        <v>3512.09</v>
      </c>
      <c r="P46" s="34">
        <v>2596.65</v>
      </c>
      <c r="Q46" s="35">
        <v>458.35</v>
      </c>
      <c r="R46" s="35">
        <v>3055</v>
      </c>
      <c r="S46" s="36">
        <f t="shared" si="0"/>
        <v>457.09000000000015</v>
      </c>
    </row>
    <row r="47" spans="1:19" ht="15.75">
      <c r="A47" s="16">
        <v>24</v>
      </c>
      <c r="B47" s="17" t="s">
        <v>82</v>
      </c>
      <c r="C47" s="30">
        <v>4500000024</v>
      </c>
      <c r="D47" s="18">
        <v>4500000024</v>
      </c>
      <c r="E47" s="17" t="s">
        <v>81</v>
      </c>
      <c r="F47" s="17"/>
      <c r="G47" s="17"/>
      <c r="H47" s="31">
        <v>43465</v>
      </c>
      <c r="I47" s="17"/>
      <c r="J47" s="17"/>
      <c r="K47" s="17" t="s">
        <v>43</v>
      </c>
      <c r="L47" s="17" t="s">
        <v>22</v>
      </c>
      <c r="M47" s="17"/>
      <c r="N47" s="17">
        <v>1</v>
      </c>
      <c r="O47" s="33">
        <v>3512.09</v>
      </c>
      <c r="P47" s="34">
        <v>3512.09</v>
      </c>
      <c r="Q47" s="35">
        <v>0</v>
      </c>
      <c r="R47" s="35">
        <v>3512.09</v>
      </c>
      <c r="S47" s="36">
        <f t="shared" si="0"/>
        <v>0</v>
      </c>
    </row>
    <row r="48" spans="1:19" ht="15.75">
      <c r="A48" s="16">
        <v>25</v>
      </c>
      <c r="B48" s="17" t="s">
        <v>83</v>
      </c>
      <c r="C48" s="30">
        <v>4500000201</v>
      </c>
      <c r="D48" s="18"/>
      <c r="E48" s="17" t="s">
        <v>84</v>
      </c>
      <c r="F48" s="17"/>
      <c r="G48" s="17"/>
      <c r="H48" s="31">
        <v>43466</v>
      </c>
      <c r="I48" s="17"/>
      <c r="J48" s="17"/>
      <c r="K48" s="17"/>
      <c r="L48" s="17" t="s">
        <v>22</v>
      </c>
      <c r="M48" s="17"/>
      <c r="N48" s="17">
        <v>1</v>
      </c>
      <c r="O48" s="33">
        <v>14679.07</v>
      </c>
      <c r="P48" s="34">
        <v>8741.25</v>
      </c>
      <c r="Q48" s="35">
        <v>2968.91</v>
      </c>
      <c r="R48" s="35">
        <v>11710.16</v>
      </c>
      <c r="S48" s="36">
        <f t="shared" si="0"/>
        <v>2968.91</v>
      </c>
    </row>
    <row r="49" spans="1:19" ht="15.75">
      <c r="A49" s="16">
        <v>26</v>
      </c>
      <c r="B49" s="17" t="s">
        <v>85</v>
      </c>
      <c r="C49" s="30">
        <v>4500000202</v>
      </c>
      <c r="D49" s="18">
        <v>4500000282</v>
      </c>
      <c r="E49" s="17" t="s">
        <v>86</v>
      </c>
      <c r="F49" s="17"/>
      <c r="G49" s="17"/>
      <c r="H49" s="31">
        <v>43830</v>
      </c>
      <c r="I49" s="17"/>
      <c r="J49" s="17"/>
      <c r="K49" s="17"/>
      <c r="L49" s="17" t="s">
        <v>22</v>
      </c>
      <c r="M49" s="17"/>
      <c r="N49" s="17">
        <v>1</v>
      </c>
      <c r="O49" s="33">
        <v>14679.07</v>
      </c>
      <c r="P49" s="34">
        <v>5842.35</v>
      </c>
      <c r="Q49" s="35">
        <v>2948.27</v>
      </c>
      <c r="R49" s="35">
        <v>8790.6200000000008</v>
      </c>
      <c r="S49" s="36">
        <f t="shared" si="0"/>
        <v>5888.4499999999989</v>
      </c>
    </row>
    <row r="50" spans="1:19" ht="15.75">
      <c r="A50" s="16">
        <v>27</v>
      </c>
      <c r="B50" s="17" t="s">
        <v>87</v>
      </c>
      <c r="C50" s="30">
        <v>4500000203</v>
      </c>
      <c r="D50" s="18">
        <v>4500000283</v>
      </c>
      <c r="E50" s="17" t="s">
        <v>86</v>
      </c>
      <c r="F50" s="17"/>
      <c r="G50" s="17"/>
      <c r="H50" s="31">
        <v>43830</v>
      </c>
      <c r="I50" s="17"/>
      <c r="J50" s="17"/>
      <c r="K50" s="17"/>
      <c r="L50" s="17" t="s">
        <v>22</v>
      </c>
      <c r="M50" s="17"/>
      <c r="N50" s="17">
        <v>1</v>
      </c>
      <c r="O50" s="33">
        <v>14679.07</v>
      </c>
      <c r="P50" s="34">
        <v>5842.35</v>
      </c>
      <c r="Q50" s="35">
        <v>2948.27</v>
      </c>
      <c r="R50" s="35">
        <v>8790.6200000000008</v>
      </c>
      <c r="S50" s="36">
        <f t="shared" si="0"/>
        <v>5888.4499999999989</v>
      </c>
    </row>
    <row r="51" spans="1:19" ht="15.75">
      <c r="A51" s="16">
        <v>28</v>
      </c>
      <c r="B51" s="17" t="s">
        <v>88</v>
      </c>
      <c r="C51" s="30">
        <v>4500000204</v>
      </c>
      <c r="D51" s="18">
        <v>4500000284</v>
      </c>
      <c r="E51" s="17" t="s">
        <v>89</v>
      </c>
      <c r="F51" s="17"/>
      <c r="G51" s="17"/>
      <c r="H51" s="31">
        <v>43830</v>
      </c>
      <c r="I51" s="17"/>
      <c r="J51" s="17"/>
      <c r="K51" s="17"/>
      <c r="L51" s="17" t="s">
        <v>22</v>
      </c>
      <c r="M51" s="17"/>
      <c r="N51" s="17">
        <v>1</v>
      </c>
      <c r="O51" s="33">
        <v>19327.39</v>
      </c>
      <c r="P51" s="34">
        <v>7692.4</v>
      </c>
      <c r="Q51" s="35">
        <v>3881.88</v>
      </c>
      <c r="R51" s="35">
        <v>11574.28</v>
      </c>
      <c r="S51" s="36">
        <f t="shared" si="0"/>
        <v>7753.1099999999988</v>
      </c>
    </row>
    <row r="52" spans="1:19" ht="15.75">
      <c r="A52" s="16">
        <v>29</v>
      </c>
      <c r="B52" s="17" t="s">
        <v>90</v>
      </c>
      <c r="C52" s="30">
        <v>4500000205</v>
      </c>
      <c r="D52" s="18">
        <v>4500000285</v>
      </c>
      <c r="E52" s="17" t="s">
        <v>89</v>
      </c>
      <c r="F52" s="17"/>
      <c r="G52" s="17"/>
      <c r="H52" s="31">
        <v>43830</v>
      </c>
      <c r="I52" s="17"/>
      <c r="J52" s="17"/>
      <c r="K52" s="17"/>
      <c r="L52" s="17" t="s">
        <v>22</v>
      </c>
      <c r="M52" s="17"/>
      <c r="N52" s="17">
        <v>1</v>
      </c>
      <c r="O52" s="33">
        <v>19327.39</v>
      </c>
      <c r="P52" s="34">
        <v>7692.4</v>
      </c>
      <c r="Q52" s="35">
        <v>3881.88</v>
      </c>
      <c r="R52" s="35">
        <v>11574.28</v>
      </c>
      <c r="S52" s="36">
        <f t="shared" si="0"/>
        <v>7753.1099999999988</v>
      </c>
    </row>
    <row r="53" spans="1:19" ht="15.75">
      <c r="A53" s="16">
        <v>30</v>
      </c>
      <c r="B53" s="17" t="s">
        <v>91</v>
      </c>
      <c r="C53" s="30">
        <v>4500000207</v>
      </c>
      <c r="D53" s="18">
        <v>4500000286</v>
      </c>
      <c r="E53" s="17" t="s">
        <v>92</v>
      </c>
      <c r="F53" s="17"/>
      <c r="G53" s="17"/>
      <c r="H53" s="31">
        <v>43830</v>
      </c>
      <c r="I53" s="17"/>
      <c r="J53" s="17"/>
      <c r="K53" s="17"/>
      <c r="L53" s="17" t="s">
        <v>22</v>
      </c>
      <c r="M53" s="17"/>
      <c r="N53" s="17">
        <v>1</v>
      </c>
      <c r="O53" s="33">
        <v>6464.24</v>
      </c>
      <c r="P53" s="34">
        <v>2572.8000000000002</v>
      </c>
      <c r="Q53" s="35">
        <v>1298.33</v>
      </c>
      <c r="R53" s="35">
        <v>3871.13</v>
      </c>
      <c r="S53" s="36">
        <f t="shared" si="0"/>
        <v>2593.1099999999997</v>
      </c>
    </row>
    <row r="54" spans="1:19" ht="15.75">
      <c r="A54" s="16">
        <v>31</v>
      </c>
      <c r="B54" s="17" t="s">
        <v>93</v>
      </c>
      <c r="C54" s="30">
        <v>4500000211</v>
      </c>
      <c r="D54" s="18">
        <v>4500000287</v>
      </c>
      <c r="E54" s="17" t="s">
        <v>92</v>
      </c>
      <c r="F54" s="17"/>
      <c r="G54" s="17"/>
      <c r="H54" s="31">
        <v>43830</v>
      </c>
      <c r="I54" s="17"/>
      <c r="J54" s="17"/>
      <c r="K54" s="17"/>
      <c r="L54" s="17" t="s">
        <v>22</v>
      </c>
      <c r="M54" s="17"/>
      <c r="N54" s="17">
        <v>1</v>
      </c>
      <c r="O54" s="33">
        <v>6464.24</v>
      </c>
      <c r="P54" s="34">
        <v>2572.8000000000002</v>
      </c>
      <c r="Q54" s="35">
        <v>1298.33</v>
      </c>
      <c r="R54" s="35">
        <v>3871.13</v>
      </c>
      <c r="S54" s="36">
        <f t="shared" si="0"/>
        <v>2593.1099999999997</v>
      </c>
    </row>
    <row r="55" spans="1:19" ht="15.75">
      <c r="A55" s="16">
        <v>32</v>
      </c>
      <c r="B55" s="17" t="s">
        <v>94</v>
      </c>
      <c r="C55" s="30">
        <v>4500000212</v>
      </c>
      <c r="D55" s="18">
        <v>4500000288</v>
      </c>
      <c r="E55" s="17" t="s">
        <v>92</v>
      </c>
      <c r="F55" s="17"/>
      <c r="G55" s="17"/>
      <c r="H55" s="31">
        <v>43830</v>
      </c>
      <c r="I55" s="17"/>
      <c r="J55" s="17"/>
      <c r="K55" s="17"/>
      <c r="L55" s="17" t="s">
        <v>22</v>
      </c>
      <c r="M55" s="17"/>
      <c r="N55" s="17">
        <v>1</v>
      </c>
      <c r="O55" s="33">
        <v>6464.24</v>
      </c>
      <c r="P55" s="34">
        <v>2572.8000000000002</v>
      </c>
      <c r="Q55" s="35">
        <v>1298.33</v>
      </c>
      <c r="R55" s="35">
        <v>3871.13</v>
      </c>
      <c r="S55" s="36">
        <f t="shared" si="0"/>
        <v>2593.1099999999997</v>
      </c>
    </row>
    <row r="56" spans="1:19" ht="15.75">
      <c r="A56" s="16">
        <v>33</v>
      </c>
      <c r="B56" s="17" t="s">
        <v>95</v>
      </c>
      <c r="C56" s="30">
        <v>4500000213</v>
      </c>
      <c r="D56" s="18">
        <v>4500000289</v>
      </c>
      <c r="E56" s="17" t="s">
        <v>92</v>
      </c>
      <c r="F56" s="17"/>
      <c r="G56" s="17"/>
      <c r="H56" s="31">
        <v>43830</v>
      </c>
      <c r="I56" s="17"/>
      <c r="J56" s="17"/>
      <c r="K56" s="17"/>
      <c r="L56" s="17" t="s">
        <v>22</v>
      </c>
      <c r="M56" s="17"/>
      <c r="N56" s="17">
        <v>1</v>
      </c>
      <c r="O56" s="33">
        <v>6464.24</v>
      </c>
      <c r="P56" s="34">
        <v>2572.8000000000002</v>
      </c>
      <c r="Q56" s="35">
        <v>1298.33</v>
      </c>
      <c r="R56" s="35">
        <v>3871.13</v>
      </c>
      <c r="S56" s="36">
        <f t="shared" si="0"/>
        <v>2593.1099999999997</v>
      </c>
    </row>
    <row r="57" spans="1:19" ht="15.75">
      <c r="A57" s="16">
        <v>34</v>
      </c>
      <c r="B57" s="17" t="s">
        <v>96</v>
      </c>
      <c r="C57" s="30">
        <v>4500000214</v>
      </c>
      <c r="D57" s="18"/>
      <c r="E57" s="17" t="s">
        <v>97</v>
      </c>
      <c r="F57" s="17"/>
      <c r="G57" s="17"/>
      <c r="H57" s="31">
        <v>43830</v>
      </c>
      <c r="I57" s="17"/>
      <c r="J57" s="17"/>
      <c r="K57" s="17"/>
      <c r="L57" s="17" t="s">
        <v>98</v>
      </c>
      <c r="M57" s="17"/>
      <c r="N57" s="17">
        <v>1</v>
      </c>
      <c r="O57" s="33">
        <v>257.56</v>
      </c>
      <c r="P57" s="11">
        <v>102.51</v>
      </c>
      <c r="Q57" s="35">
        <v>51.73</v>
      </c>
      <c r="R57" s="35">
        <v>154.24</v>
      </c>
      <c r="S57" s="36">
        <f t="shared" si="0"/>
        <v>103.32</v>
      </c>
    </row>
    <row r="58" spans="1:19" ht="15.75">
      <c r="A58" s="16">
        <v>35</v>
      </c>
      <c r="B58" s="17" t="s">
        <v>99</v>
      </c>
      <c r="C58" s="30">
        <v>4500000215</v>
      </c>
      <c r="D58" s="18"/>
      <c r="E58" s="17" t="s">
        <v>97</v>
      </c>
      <c r="F58" s="17"/>
      <c r="G58" s="17"/>
      <c r="H58" s="31">
        <v>43830</v>
      </c>
      <c r="I58" s="17"/>
      <c r="J58" s="17"/>
      <c r="K58" s="17"/>
      <c r="L58" s="17" t="s">
        <v>98</v>
      </c>
      <c r="M58" s="17"/>
      <c r="N58" s="17">
        <v>1</v>
      </c>
      <c r="O58" s="33">
        <v>257.56</v>
      </c>
      <c r="P58" s="11">
        <v>102.51</v>
      </c>
      <c r="Q58" s="35">
        <v>51.73</v>
      </c>
      <c r="R58" s="35">
        <v>154.24</v>
      </c>
      <c r="S58" s="36">
        <f t="shared" si="0"/>
        <v>103.32</v>
      </c>
    </row>
    <row r="59" spans="1:19" ht="15.75">
      <c r="A59" s="16">
        <v>36</v>
      </c>
      <c r="B59" s="17" t="s">
        <v>100</v>
      </c>
      <c r="C59" s="30">
        <v>4500000216</v>
      </c>
      <c r="D59" s="18"/>
      <c r="E59" s="17" t="s">
        <v>97</v>
      </c>
      <c r="F59" s="17"/>
      <c r="G59" s="17"/>
      <c r="H59" s="31">
        <v>43830</v>
      </c>
      <c r="I59" s="17"/>
      <c r="J59" s="17"/>
      <c r="K59" s="17"/>
      <c r="L59" s="17" t="s">
        <v>98</v>
      </c>
      <c r="M59" s="17"/>
      <c r="N59" s="17">
        <v>1</v>
      </c>
      <c r="O59" s="33">
        <v>257.56</v>
      </c>
      <c r="P59" s="11">
        <v>102.51</v>
      </c>
      <c r="Q59" s="35">
        <v>51.73</v>
      </c>
      <c r="R59" s="35">
        <v>154.24</v>
      </c>
      <c r="S59" s="36">
        <f t="shared" si="0"/>
        <v>103.32</v>
      </c>
    </row>
    <row r="60" spans="1:19" ht="15.75">
      <c r="A60" s="16">
        <v>37</v>
      </c>
      <c r="B60" s="17" t="s">
        <v>101</v>
      </c>
      <c r="C60" s="30">
        <v>4500000217</v>
      </c>
      <c r="D60" s="18"/>
      <c r="E60" s="17" t="s">
        <v>97</v>
      </c>
      <c r="F60" s="17"/>
      <c r="G60" s="17"/>
      <c r="H60" s="31">
        <v>43830</v>
      </c>
      <c r="I60" s="17"/>
      <c r="J60" s="17"/>
      <c r="K60" s="17"/>
      <c r="L60" s="17" t="s">
        <v>98</v>
      </c>
      <c r="M60" s="17"/>
      <c r="N60" s="17">
        <v>1</v>
      </c>
      <c r="O60" s="33">
        <v>257.56</v>
      </c>
      <c r="P60" s="11">
        <v>102.51</v>
      </c>
      <c r="Q60" s="35">
        <v>51.73</v>
      </c>
      <c r="R60" s="35">
        <v>154.24</v>
      </c>
      <c r="S60" s="36">
        <f t="shared" si="0"/>
        <v>103.32</v>
      </c>
    </row>
    <row r="61" spans="1:19" ht="15.75">
      <c r="A61" s="16">
        <v>38</v>
      </c>
      <c r="B61" s="17" t="s">
        <v>102</v>
      </c>
      <c r="C61" s="30">
        <v>4500000218</v>
      </c>
      <c r="D61" s="18"/>
      <c r="E61" s="17" t="s">
        <v>97</v>
      </c>
      <c r="F61" s="17"/>
      <c r="G61" s="17"/>
      <c r="H61" s="31">
        <v>43830</v>
      </c>
      <c r="I61" s="17"/>
      <c r="J61" s="17"/>
      <c r="K61" s="17"/>
      <c r="L61" s="17" t="s">
        <v>98</v>
      </c>
      <c r="M61" s="17"/>
      <c r="N61" s="17">
        <v>1</v>
      </c>
      <c r="O61" s="33">
        <v>257.56</v>
      </c>
      <c r="P61" s="11">
        <v>102.51</v>
      </c>
      <c r="Q61" s="35">
        <v>51.73</v>
      </c>
      <c r="R61" s="35">
        <v>154.24</v>
      </c>
      <c r="S61" s="36">
        <f t="shared" si="0"/>
        <v>103.32</v>
      </c>
    </row>
    <row r="62" spans="1:19" ht="15.75">
      <c r="A62" s="16">
        <v>39</v>
      </c>
      <c r="B62" s="17" t="s">
        <v>103</v>
      </c>
      <c r="C62" s="30">
        <v>4500000231</v>
      </c>
      <c r="D62" s="18">
        <v>4500000231</v>
      </c>
      <c r="E62" s="17" t="s">
        <v>104</v>
      </c>
      <c r="F62" s="17"/>
      <c r="G62" s="17"/>
      <c r="H62" s="31">
        <v>43830</v>
      </c>
      <c r="I62" s="17"/>
      <c r="J62" s="17" t="s">
        <v>77</v>
      </c>
      <c r="K62" s="17" t="s">
        <v>105</v>
      </c>
      <c r="L62" s="17" t="s">
        <v>22</v>
      </c>
      <c r="M62" s="17"/>
      <c r="N62" s="17">
        <v>1</v>
      </c>
      <c r="O62" s="33">
        <v>61803.28</v>
      </c>
      <c r="P62" s="34">
        <v>24598.01</v>
      </c>
      <c r="Q62" s="35">
        <v>12413.09</v>
      </c>
      <c r="R62" s="35">
        <v>37011.1</v>
      </c>
      <c r="S62" s="36">
        <f t="shared" si="0"/>
        <v>24792.18</v>
      </c>
    </row>
    <row r="63" spans="1:19" ht="15.75">
      <c r="A63" s="16">
        <v>40</v>
      </c>
      <c r="B63" s="17" t="s">
        <v>106</v>
      </c>
      <c r="C63" s="30">
        <v>4500000232</v>
      </c>
      <c r="D63" s="18">
        <v>4500000295</v>
      </c>
      <c r="E63" s="17" t="s">
        <v>107</v>
      </c>
      <c r="F63" s="17"/>
      <c r="G63" s="17"/>
      <c r="H63" s="31">
        <v>43830</v>
      </c>
      <c r="I63" s="17"/>
      <c r="J63" s="17" t="s">
        <v>77</v>
      </c>
      <c r="K63" s="17" t="s">
        <v>105</v>
      </c>
      <c r="L63" s="17" t="s">
        <v>22</v>
      </c>
      <c r="M63" s="17"/>
      <c r="N63" s="17">
        <v>1</v>
      </c>
      <c r="O63" s="33">
        <v>197316.19</v>
      </c>
      <c r="P63" s="34">
        <v>78532.83</v>
      </c>
      <c r="Q63" s="35">
        <v>39630.65</v>
      </c>
      <c r="R63" s="35">
        <v>118163.48</v>
      </c>
      <c r="S63" s="36">
        <f t="shared" si="0"/>
        <v>79152.710000000006</v>
      </c>
    </row>
    <row r="64" spans="1:19" ht="15.75">
      <c r="A64" s="16">
        <v>41</v>
      </c>
      <c r="B64" s="17" t="s">
        <v>108</v>
      </c>
      <c r="C64" s="30">
        <v>4500000233</v>
      </c>
      <c r="D64" s="18">
        <v>4500000297</v>
      </c>
      <c r="E64" s="17" t="s">
        <v>109</v>
      </c>
      <c r="F64" s="17"/>
      <c r="G64" s="17"/>
      <c r="H64" s="31">
        <v>43830</v>
      </c>
      <c r="I64" s="17"/>
      <c r="J64" s="17" t="s">
        <v>77</v>
      </c>
      <c r="K64" s="17" t="s">
        <v>105</v>
      </c>
      <c r="L64" s="17" t="s">
        <v>22</v>
      </c>
      <c r="M64" s="17"/>
      <c r="N64" s="17">
        <v>1</v>
      </c>
      <c r="O64" s="33">
        <v>25944.58</v>
      </c>
      <c r="P64" s="34">
        <v>10326.08</v>
      </c>
      <c r="Q64" s="35">
        <v>5210.93</v>
      </c>
      <c r="R64" s="35">
        <v>15537.01</v>
      </c>
      <c r="S64" s="36">
        <f t="shared" si="0"/>
        <v>10407.570000000002</v>
      </c>
    </row>
    <row r="65" spans="1:19" ht="15.75">
      <c r="A65" s="16">
        <v>42</v>
      </c>
      <c r="B65" s="17" t="s">
        <v>110</v>
      </c>
      <c r="C65" s="30">
        <v>4500000234</v>
      </c>
      <c r="D65" s="18">
        <v>4500000298</v>
      </c>
      <c r="E65" s="17" t="s">
        <v>109</v>
      </c>
      <c r="F65" s="17"/>
      <c r="G65" s="17"/>
      <c r="H65" s="31">
        <v>43830</v>
      </c>
      <c r="I65" s="17"/>
      <c r="J65" s="17" t="s">
        <v>77</v>
      </c>
      <c r="K65" s="17" t="s">
        <v>105</v>
      </c>
      <c r="L65" s="17" t="s">
        <v>22</v>
      </c>
      <c r="M65" s="17"/>
      <c r="N65" s="17">
        <v>1</v>
      </c>
      <c r="O65" s="33">
        <v>25944.58</v>
      </c>
      <c r="P65" s="34">
        <v>10326.08</v>
      </c>
      <c r="Q65" s="35">
        <v>5210.93</v>
      </c>
      <c r="R65" s="35">
        <v>15537.01</v>
      </c>
      <c r="S65" s="36">
        <f t="shared" si="0"/>
        <v>10407.570000000002</v>
      </c>
    </row>
    <row r="66" spans="1:19" ht="15.75">
      <c r="A66" s="16">
        <v>43</v>
      </c>
      <c r="B66" s="17" t="s">
        <v>111</v>
      </c>
      <c r="C66" s="30">
        <v>4500000235</v>
      </c>
      <c r="D66" s="18">
        <v>4500000299</v>
      </c>
      <c r="E66" s="17" t="s">
        <v>112</v>
      </c>
      <c r="F66" s="17"/>
      <c r="G66" s="17"/>
      <c r="H66" s="31">
        <v>43830</v>
      </c>
      <c r="I66" s="17"/>
      <c r="J66" s="17" t="s">
        <v>77</v>
      </c>
      <c r="K66" s="17" t="s">
        <v>105</v>
      </c>
      <c r="L66" s="17" t="s">
        <v>22</v>
      </c>
      <c r="M66" s="17"/>
      <c r="N66" s="17">
        <v>1</v>
      </c>
      <c r="O66" s="33">
        <v>13460.51</v>
      </c>
      <c r="P66" s="34">
        <v>5357.35</v>
      </c>
      <c r="Q66" s="35">
        <v>2703.52</v>
      </c>
      <c r="R66" s="35">
        <v>8060.87</v>
      </c>
      <c r="S66" s="36">
        <f t="shared" si="0"/>
        <v>5399.64</v>
      </c>
    </row>
    <row r="67" spans="1:19" ht="15.75">
      <c r="A67" s="16">
        <v>44</v>
      </c>
      <c r="B67" s="17" t="s">
        <v>113</v>
      </c>
      <c r="C67" s="30">
        <v>4500000236</v>
      </c>
      <c r="D67" s="18">
        <v>4500000300</v>
      </c>
      <c r="E67" s="17" t="s">
        <v>112</v>
      </c>
      <c r="F67" s="17"/>
      <c r="G67" s="17"/>
      <c r="H67" s="31">
        <v>43830</v>
      </c>
      <c r="I67" s="17"/>
      <c r="J67" s="17" t="s">
        <v>77</v>
      </c>
      <c r="K67" s="17" t="s">
        <v>105</v>
      </c>
      <c r="L67" s="17" t="s">
        <v>22</v>
      </c>
      <c r="M67" s="17"/>
      <c r="N67" s="17">
        <v>1</v>
      </c>
      <c r="O67" s="33">
        <v>13460.51</v>
      </c>
      <c r="P67" s="34">
        <v>5357.35</v>
      </c>
      <c r="Q67" s="35">
        <v>2703.52</v>
      </c>
      <c r="R67" s="35">
        <v>8060.87</v>
      </c>
      <c r="S67" s="36">
        <f t="shared" si="0"/>
        <v>5399.64</v>
      </c>
    </row>
    <row r="68" spans="1:19" ht="15.75">
      <c r="A68" s="16">
        <v>45</v>
      </c>
      <c r="B68" s="17" t="s">
        <v>114</v>
      </c>
      <c r="C68" s="30">
        <v>4500000237</v>
      </c>
      <c r="D68" s="18">
        <v>4500000301</v>
      </c>
      <c r="E68" s="17" t="s">
        <v>115</v>
      </c>
      <c r="F68" s="17"/>
      <c r="G68" s="17"/>
      <c r="H68" s="31">
        <v>43830</v>
      </c>
      <c r="I68" s="17"/>
      <c r="J68" s="17" t="s">
        <v>77</v>
      </c>
      <c r="K68" s="17" t="s">
        <v>105</v>
      </c>
      <c r="L68" s="17" t="s">
        <v>22</v>
      </c>
      <c r="M68" s="17"/>
      <c r="N68" s="17">
        <v>1</v>
      </c>
      <c r="O68" s="33">
        <v>131199.82999999999</v>
      </c>
      <c r="P68" s="34">
        <v>52218.19</v>
      </c>
      <c r="Q68" s="35">
        <v>26351.279999999999</v>
      </c>
      <c r="R68" s="35">
        <v>78569.47</v>
      </c>
      <c r="S68" s="36">
        <f t="shared" si="0"/>
        <v>52630.359999999986</v>
      </c>
    </row>
    <row r="69" spans="1:19" ht="15.75">
      <c r="A69" s="16">
        <v>46</v>
      </c>
      <c r="B69" s="17" t="s">
        <v>116</v>
      </c>
      <c r="C69" s="30">
        <v>4500000239</v>
      </c>
      <c r="D69" s="18">
        <v>4500000302</v>
      </c>
      <c r="E69" s="17" t="s">
        <v>115</v>
      </c>
      <c r="F69" s="17"/>
      <c r="G69" s="17"/>
      <c r="H69" s="31">
        <v>43830</v>
      </c>
      <c r="I69" s="17"/>
      <c r="J69" s="17" t="s">
        <v>77</v>
      </c>
      <c r="K69" s="17" t="s">
        <v>105</v>
      </c>
      <c r="L69" s="17" t="s">
        <v>22</v>
      </c>
      <c r="M69" s="17"/>
      <c r="N69" s="17">
        <v>1</v>
      </c>
      <c r="O69" s="33">
        <v>131199.82999999999</v>
      </c>
      <c r="P69" s="34">
        <v>52218.19</v>
      </c>
      <c r="Q69" s="35">
        <v>26351.279999999999</v>
      </c>
      <c r="R69" s="35">
        <v>78569.47</v>
      </c>
      <c r="S69" s="36">
        <f t="shared" si="0"/>
        <v>52630.359999999986</v>
      </c>
    </row>
    <row r="70" spans="1:19" ht="15.75">
      <c r="A70" s="16">
        <v>47</v>
      </c>
      <c r="B70" s="17" t="s">
        <v>117</v>
      </c>
      <c r="C70" s="30">
        <v>4500000240</v>
      </c>
      <c r="D70" s="18">
        <v>4500000303</v>
      </c>
      <c r="E70" s="17" t="s">
        <v>118</v>
      </c>
      <c r="F70" s="17"/>
      <c r="G70" s="17"/>
      <c r="H70" s="31">
        <v>43646</v>
      </c>
      <c r="I70" s="17"/>
      <c r="J70" s="17" t="s">
        <v>77</v>
      </c>
      <c r="K70" s="17" t="s">
        <v>105</v>
      </c>
      <c r="L70" s="17" t="s">
        <v>22</v>
      </c>
      <c r="M70" s="17"/>
      <c r="N70" s="17">
        <v>1</v>
      </c>
      <c r="O70" s="33">
        <v>41072.94</v>
      </c>
      <c r="P70" s="34">
        <v>20443.34</v>
      </c>
      <c r="Q70" s="35">
        <v>8274.51</v>
      </c>
      <c r="R70" s="35">
        <v>28717.85</v>
      </c>
      <c r="S70" s="36">
        <f t="shared" si="0"/>
        <v>12355.090000000004</v>
      </c>
    </row>
    <row r="71" spans="1:19" ht="15.75">
      <c r="A71" s="16">
        <v>48</v>
      </c>
      <c r="B71" s="17" t="s">
        <v>119</v>
      </c>
      <c r="C71" s="30">
        <v>4500000241</v>
      </c>
      <c r="D71" s="18">
        <v>4500000304</v>
      </c>
      <c r="E71" s="17" t="s">
        <v>120</v>
      </c>
      <c r="F71" s="17"/>
      <c r="G71" s="17"/>
      <c r="H71" s="31">
        <v>43646</v>
      </c>
      <c r="I71" s="17"/>
      <c r="J71" s="17" t="s">
        <v>77</v>
      </c>
      <c r="K71" s="17" t="s">
        <v>105</v>
      </c>
      <c r="L71" s="17" t="s">
        <v>22</v>
      </c>
      <c r="M71" s="17"/>
      <c r="N71" s="17">
        <v>1</v>
      </c>
      <c r="O71" s="33">
        <v>59260.09</v>
      </c>
      <c r="P71" s="34">
        <v>29495.67</v>
      </c>
      <c r="Q71" s="35">
        <v>11938.48</v>
      </c>
      <c r="R71" s="35">
        <v>41434.15</v>
      </c>
      <c r="S71" s="36">
        <f t="shared" si="0"/>
        <v>17825.939999999995</v>
      </c>
    </row>
    <row r="72" spans="1:19" ht="15.75">
      <c r="A72" s="16">
        <v>49</v>
      </c>
      <c r="B72" s="17" t="s">
        <v>121</v>
      </c>
      <c r="C72" s="30">
        <v>4500000242</v>
      </c>
      <c r="D72" s="18">
        <v>4500000242</v>
      </c>
      <c r="E72" s="17" t="s">
        <v>122</v>
      </c>
      <c r="F72" s="17"/>
      <c r="G72" s="17"/>
      <c r="H72" s="31">
        <v>43646</v>
      </c>
      <c r="I72" s="17"/>
      <c r="J72" s="17" t="s">
        <v>77</v>
      </c>
      <c r="K72" s="17" t="s">
        <v>105</v>
      </c>
      <c r="L72" s="17" t="s">
        <v>22</v>
      </c>
      <c r="M72" s="17"/>
      <c r="N72" s="17">
        <v>1</v>
      </c>
      <c r="O72" s="33">
        <v>14523.89</v>
      </c>
      <c r="P72" s="34">
        <v>7229.02</v>
      </c>
      <c r="Q72" s="35">
        <v>2925.96</v>
      </c>
      <c r="R72" s="35">
        <v>10154.98</v>
      </c>
      <c r="S72" s="36">
        <f t="shared" si="0"/>
        <v>4368.91</v>
      </c>
    </row>
    <row r="73" spans="1:19" ht="15.75">
      <c r="A73" s="16">
        <v>50</v>
      </c>
      <c r="B73" s="17" t="s">
        <v>123</v>
      </c>
      <c r="C73" s="30">
        <v>4500000243</v>
      </c>
      <c r="D73" s="18">
        <v>4500000243</v>
      </c>
      <c r="E73" s="17" t="s">
        <v>122</v>
      </c>
      <c r="F73" s="17"/>
      <c r="G73" s="17"/>
      <c r="H73" s="31">
        <v>43646</v>
      </c>
      <c r="I73" s="17"/>
      <c r="J73" s="17" t="s">
        <v>77</v>
      </c>
      <c r="K73" s="17" t="s">
        <v>105</v>
      </c>
      <c r="L73" s="17" t="s">
        <v>22</v>
      </c>
      <c r="M73" s="17"/>
      <c r="N73" s="17">
        <v>1</v>
      </c>
      <c r="O73" s="33">
        <v>14523.89</v>
      </c>
      <c r="P73" s="34">
        <v>7229.02</v>
      </c>
      <c r="Q73" s="35">
        <v>2925.96</v>
      </c>
      <c r="R73" s="35">
        <v>10154.98</v>
      </c>
      <c r="S73" s="36">
        <f t="shared" si="0"/>
        <v>4368.91</v>
      </c>
    </row>
    <row r="74" spans="1:19" ht="15.75">
      <c r="A74" s="16">
        <v>51</v>
      </c>
      <c r="B74" s="17" t="s">
        <v>124</v>
      </c>
      <c r="C74" s="30">
        <v>4500000244</v>
      </c>
      <c r="D74" s="18">
        <v>45000000307</v>
      </c>
      <c r="E74" s="17" t="s">
        <v>125</v>
      </c>
      <c r="F74" s="17"/>
      <c r="G74" s="17"/>
      <c r="H74" s="31">
        <v>43646</v>
      </c>
      <c r="I74" s="17"/>
      <c r="J74" s="17" t="s">
        <v>77</v>
      </c>
      <c r="K74" s="17" t="s">
        <v>105</v>
      </c>
      <c r="L74" s="17" t="s">
        <v>22</v>
      </c>
      <c r="M74" s="17"/>
      <c r="N74" s="17">
        <v>1</v>
      </c>
      <c r="O74" s="33">
        <v>40360.660000000003</v>
      </c>
      <c r="P74" s="34">
        <v>20088.810000000001</v>
      </c>
      <c r="Q74" s="35">
        <v>8131.02</v>
      </c>
      <c r="R74" s="35">
        <v>28219.83</v>
      </c>
      <c r="S74" s="36">
        <f t="shared" si="0"/>
        <v>12140.830000000002</v>
      </c>
    </row>
    <row r="75" spans="1:19" ht="15.75">
      <c r="A75" s="16">
        <v>52</v>
      </c>
      <c r="B75" s="17" t="s">
        <v>126</v>
      </c>
      <c r="C75" s="30">
        <v>4500000245</v>
      </c>
      <c r="D75" s="18">
        <v>4500000245</v>
      </c>
      <c r="E75" s="17" t="s">
        <v>127</v>
      </c>
      <c r="F75" s="17"/>
      <c r="G75" s="17"/>
      <c r="H75" s="31">
        <v>43646</v>
      </c>
      <c r="I75" s="17"/>
      <c r="J75" s="17" t="s">
        <v>77</v>
      </c>
      <c r="K75" s="17" t="s">
        <v>105</v>
      </c>
      <c r="L75" s="17" t="s">
        <v>22</v>
      </c>
      <c r="M75" s="17"/>
      <c r="N75" s="17">
        <v>1</v>
      </c>
      <c r="O75" s="33">
        <v>26041.49</v>
      </c>
      <c r="P75" s="34">
        <v>12961.69</v>
      </c>
      <c r="Q75" s="35">
        <v>5246.29</v>
      </c>
      <c r="R75" s="35">
        <v>18207.98</v>
      </c>
      <c r="S75" s="36">
        <f t="shared" si="0"/>
        <v>7833.510000000002</v>
      </c>
    </row>
    <row r="76" spans="1:19" ht="15.75">
      <c r="A76" s="16">
        <v>53</v>
      </c>
      <c r="B76" s="17" t="s">
        <v>128</v>
      </c>
      <c r="C76" s="30">
        <v>4500000246</v>
      </c>
      <c r="D76" s="18">
        <v>4500000246</v>
      </c>
      <c r="E76" s="17" t="s">
        <v>129</v>
      </c>
      <c r="F76" s="17"/>
      <c r="G76" s="17"/>
      <c r="H76" s="31">
        <v>43646</v>
      </c>
      <c r="I76" s="17"/>
      <c r="J76" s="17" t="s">
        <v>77</v>
      </c>
      <c r="K76" s="17" t="s">
        <v>105</v>
      </c>
      <c r="L76" s="17" t="s">
        <v>22</v>
      </c>
      <c r="M76" s="17"/>
      <c r="N76" s="17">
        <v>1</v>
      </c>
      <c r="O76" s="33">
        <v>35357.730000000003</v>
      </c>
      <c r="P76" s="34">
        <v>17598.689999999999</v>
      </c>
      <c r="Q76" s="35">
        <v>7123.13</v>
      </c>
      <c r="R76" s="35">
        <v>24721.82</v>
      </c>
      <c r="S76" s="36">
        <f t="shared" si="0"/>
        <v>10635.910000000003</v>
      </c>
    </row>
    <row r="77" spans="1:19" ht="15.75">
      <c r="A77" s="16">
        <v>54</v>
      </c>
      <c r="B77" s="17" t="s">
        <v>130</v>
      </c>
      <c r="C77" s="30">
        <v>4500000247</v>
      </c>
      <c r="D77" s="18">
        <v>4500000286</v>
      </c>
      <c r="E77" s="17" t="s">
        <v>131</v>
      </c>
      <c r="F77" s="17"/>
      <c r="G77" s="17"/>
      <c r="H77" s="31">
        <v>43646</v>
      </c>
      <c r="I77" s="17"/>
      <c r="J77" s="17" t="s">
        <v>77</v>
      </c>
      <c r="K77" s="17" t="s">
        <v>105</v>
      </c>
      <c r="L77" s="17" t="s">
        <v>22</v>
      </c>
      <c r="M77" s="17"/>
      <c r="N77" s="17">
        <v>1</v>
      </c>
      <c r="O77" s="33">
        <v>11506.06</v>
      </c>
      <c r="P77" s="34">
        <v>5726.94</v>
      </c>
      <c r="Q77" s="35">
        <v>2318</v>
      </c>
      <c r="R77" s="35">
        <v>8044.94</v>
      </c>
      <c r="S77" s="36">
        <f t="shared" si="0"/>
        <v>3461.12</v>
      </c>
    </row>
    <row r="78" spans="1:19" ht="15.75">
      <c r="A78" s="16">
        <v>55</v>
      </c>
      <c r="B78" s="17" t="s">
        <v>132</v>
      </c>
      <c r="C78" s="30">
        <v>4500000248</v>
      </c>
      <c r="D78" s="18">
        <v>4500000287</v>
      </c>
      <c r="E78" s="17" t="s">
        <v>131</v>
      </c>
      <c r="F78" s="17"/>
      <c r="G78" s="17"/>
      <c r="H78" s="31">
        <v>43646</v>
      </c>
      <c r="I78" s="17"/>
      <c r="J78" s="17" t="s">
        <v>77</v>
      </c>
      <c r="K78" s="17" t="s">
        <v>105</v>
      </c>
      <c r="L78" s="17" t="s">
        <v>22</v>
      </c>
      <c r="M78" s="17"/>
      <c r="N78" s="17">
        <v>1</v>
      </c>
      <c r="O78" s="33">
        <v>11506.06</v>
      </c>
      <c r="P78" s="34">
        <v>5726.94</v>
      </c>
      <c r="Q78" s="35">
        <v>2318</v>
      </c>
      <c r="R78" s="35">
        <v>8044.94</v>
      </c>
      <c r="S78" s="36">
        <f t="shared" si="0"/>
        <v>3461.12</v>
      </c>
    </row>
    <row r="79" spans="1:19" ht="15.75">
      <c r="A79" s="16">
        <v>56</v>
      </c>
      <c r="B79" s="17" t="s">
        <v>133</v>
      </c>
      <c r="C79" s="30">
        <v>4500000251</v>
      </c>
      <c r="D79" s="18">
        <v>4500000288</v>
      </c>
      <c r="E79" s="17" t="s">
        <v>131</v>
      </c>
      <c r="F79" s="17"/>
      <c r="G79" s="17"/>
      <c r="H79" s="31">
        <v>43646</v>
      </c>
      <c r="I79" s="17"/>
      <c r="J79" s="17" t="s">
        <v>77</v>
      </c>
      <c r="K79" s="17" t="s">
        <v>105</v>
      </c>
      <c r="L79" s="17" t="s">
        <v>22</v>
      </c>
      <c r="M79" s="17"/>
      <c r="N79" s="17">
        <v>1</v>
      </c>
      <c r="O79" s="33">
        <v>11506.06</v>
      </c>
      <c r="P79" s="34">
        <v>5726.94</v>
      </c>
      <c r="Q79" s="35">
        <v>2318</v>
      </c>
      <c r="R79" s="35">
        <v>8044.94</v>
      </c>
      <c r="S79" s="36">
        <f t="shared" si="0"/>
        <v>3461.12</v>
      </c>
    </row>
    <row r="80" spans="1:19" ht="15.75">
      <c r="A80" s="16">
        <v>57</v>
      </c>
      <c r="B80" s="17" t="s">
        <v>134</v>
      </c>
      <c r="C80" s="30">
        <v>4500000252</v>
      </c>
      <c r="D80" s="18">
        <v>4500000289</v>
      </c>
      <c r="E80" s="17" t="s">
        <v>131</v>
      </c>
      <c r="F80" s="17"/>
      <c r="G80" s="17"/>
      <c r="H80" s="31">
        <v>43646</v>
      </c>
      <c r="I80" s="17"/>
      <c r="J80" s="17" t="s">
        <v>77</v>
      </c>
      <c r="K80" s="17" t="s">
        <v>105</v>
      </c>
      <c r="L80" s="17" t="s">
        <v>22</v>
      </c>
      <c r="M80" s="17"/>
      <c r="N80" s="17">
        <v>1</v>
      </c>
      <c r="O80" s="33">
        <v>11506.06</v>
      </c>
      <c r="P80" s="34">
        <v>5726.94</v>
      </c>
      <c r="Q80" s="35">
        <v>2318</v>
      </c>
      <c r="R80" s="35">
        <v>8044.94</v>
      </c>
      <c r="S80" s="36">
        <f t="shared" si="0"/>
        <v>3461.12</v>
      </c>
    </row>
    <row r="81" spans="1:19" ht="15.75">
      <c r="A81" s="16">
        <v>58</v>
      </c>
      <c r="B81" s="17" t="s">
        <v>135</v>
      </c>
      <c r="C81" s="30">
        <v>4500000253</v>
      </c>
      <c r="D81" s="18">
        <v>4500000318</v>
      </c>
      <c r="E81" s="17" t="s">
        <v>136</v>
      </c>
      <c r="F81" s="17"/>
      <c r="G81" s="17"/>
      <c r="H81" s="31">
        <v>43646</v>
      </c>
      <c r="I81" s="17"/>
      <c r="J81" s="17" t="s">
        <v>77</v>
      </c>
      <c r="K81" s="17" t="s">
        <v>105</v>
      </c>
      <c r="L81" s="17" t="s">
        <v>22</v>
      </c>
      <c r="M81" s="17"/>
      <c r="N81" s="17">
        <v>1</v>
      </c>
      <c r="O81" s="33">
        <v>125079.79</v>
      </c>
      <c r="P81" s="34">
        <v>62256.28</v>
      </c>
      <c r="Q81" s="35">
        <v>25198.44</v>
      </c>
      <c r="R81" s="35">
        <v>87454.720000000001</v>
      </c>
      <c r="S81" s="36">
        <f t="shared" si="0"/>
        <v>37625.069999999992</v>
      </c>
    </row>
    <row r="82" spans="1:19" ht="15.75">
      <c r="A82" s="16">
        <v>59</v>
      </c>
      <c r="B82" s="17" t="s">
        <v>137</v>
      </c>
      <c r="C82" s="30">
        <v>4500000254</v>
      </c>
      <c r="D82" s="18">
        <v>4500000319</v>
      </c>
      <c r="E82" s="17" t="s">
        <v>138</v>
      </c>
      <c r="F82" s="17"/>
      <c r="G82" s="17"/>
      <c r="H82" s="31">
        <v>43646</v>
      </c>
      <c r="I82" s="17"/>
      <c r="J82" s="17" t="s">
        <v>77</v>
      </c>
      <c r="K82" s="17" t="s">
        <v>105</v>
      </c>
      <c r="L82" s="17" t="s">
        <v>22</v>
      </c>
      <c r="M82" s="17"/>
      <c r="N82" s="17">
        <v>1</v>
      </c>
      <c r="O82" s="33">
        <v>183932.88</v>
      </c>
      <c r="P82" s="34">
        <v>91549.37</v>
      </c>
      <c r="Q82" s="35">
        <v>37054.92</v>
      </c>
      <c r="R82" s="35">
        <v>128604.29</v>
      </c>
      <c r="S82" s="36">
        <f t="shared" si="0"/>
        <v>55328.590000000011</v>
      </c>
    </row>
    <row r="83" spans="1:19" ht="15.75">
      <c r="A83" s="16">
        <v>60</v>
      </c>
      <c r="B83" s="17" t="s">
        <v>139</v>
      </c>
      <c r="C83" s="30">
        <v>4500000255</v>
      </c>
      <c r="D83" s="18">
        <v>4500000320</v>
      </c>
      <c r="E83" s="17" t="s">
        <v>140</v>
      </c>
      <c r="F83" s="17"/>
      <c r="G83" s="17"/>
      <c r="H83" s="31">
        <v>43646</v>
      </c>
      <c r="I83" s="17"/>
      <c r="J83" s="17" t="s">
        <v>77</v>
      </c>
      <c r="K83" s="17" t="s">
        <v>105</v>
      </c>
      <c r="L83" s="17" t="s">
        <v>22</v>
      </c>
      <c r="M83" s="17"/>
      <c r="N83" s="17">
        <v>1</v>
      </c>
      <c r="O83" s="33">
        <v>8586.7199999999993</v>
      </c>
      <c r="P83" s="34">
        <v>4273.8900000000003</v>
      </c>
      <c r="Q83" s="35">
        <v>1729.87</v>
      </c>
      <c r="R83" s="35">
        <v>6003.76</v>
      </c>
      <c r="S83" s="36">
        <f t="shared" si="0"/>
        <v>2582.9599999999991</v>
      </c>
    </row>
    <row r="84" spans="1:19" ht="15.75">
      <c r="A84" s="16">
        <v>61</v>
      </c>
      <c r="B84" s="17" t="s">
        <v>141</v>
      </c>
      <c r="C84" s="30">
        <v>4500000256</v>
      </c>
      <c r="D84" s="18">
        <v>4500000321</v>
      </c>
      <c r="E84" s="17" t="s">
        <v>140</v>
      </c>
      <c r="F84" s="17"/>
      <c r="G84" s="17"/>
      <c r="H84" s="31">
        <v>43646</v>
      </c>
      <c r="I84" s="17"/>
      <c r="J84" s="17" t="s">
        <v>77</v>
      </c>
      <c r="K84" s="17" t="s">
        <v>105</v>
      </c>
      <c r="L84" s="17" t="s">
        <v>22</v>
      </c>
      <c r="M84" s="17"/>
      <c r="N84" s="17">
        <v>1</v>
      </c>
      <c r="O84" s="33">
        <v>8586.7199999999993</v>
      </c>
      <c r="P84" s="34">
        <v>4273.8900000000003</v>
      </c>
      <c r="Q84" s="35">
        <v>1729.87</v>
      </c>
      <c r="R84" s="35">
        <v>6003.76</v>
      </c>
      <c r="S84" s="36">
        <f t="shared" si="0"/>
        <v>2582.9599999999991</v>
      </c>
    </row>
    <row r="85" spans="1:19" ht="15.75">
      <c r="A85" s="16">
        <v>62</v>
      </c>
      <c r="B85" s="17" t="s">
        <v>142</v>
      </c>
      <c r="C85" s="30">
        <v>4500000257</v>
      </c>
      <c r="D85" s="18">
        <v>4500000322</v>
      </c>
      <c r="E85" s="17" t="s">
        <v>140</v>
      </c>
      <c r="F85" s="17"/>
      <c r="G85" s="17"/>
      <c r="H85" s="31">
        <v>43646</v>
      </c>
      <c r="I85" s="17"/>
      <c r="J85" s="17" t="s">
        <v>77</v>
      </c>
      <c r="K85" s="17" t="s">
        <v>105</v>
      </c>
      <c r="L85" s="17" t="s">
        <v>22</v>
      </c>
      <c r="M85" s="17"/>
      <c r="N85" s="17">
        <v>1</v>
      </c>
      <c r="O85" s="33">
        <v>8586.7199999999993</v>
      </c>
      <c r="P85" s="34">
        <v>4273.8900000000003</v>
      </c>
      <c r="Q85" s="35">
        <v>1729.87</v>
      </c>
      <c r="R85" s="35">
        <v>6003.76</v>
      </c>
      <c r="S85" s="36">
        <f t="shared" si="0"/>
        <v>2582.9599999999991</v>
      </c>
    </row>
    <row r="86" spans="1:19" ht="15.75">
      <c r="A86" s="16">
        <v>63</v>
      </c>
      <c r="B86" s="17" t="s">
        <v>143</v>
      </c>
      <c r="C86" s="30">
        <v>4500000258</v>
      </c>
      <c r="D86" s="18">
        <v>4500000323</v>
      </c>
      <c r="E86" s="17" t="s">
        <v>140</v>
      </c>
      <c r="F86" s="17"/>
      <c r="G86" s="17"/>
      <c r="H86" s="31">
        <v>43646</v>
      </c>
      <c r="I86" s="17"/>
      <c r="J86" s="17" t="s">
        <v>77</v>
      </c>
      <c r="K86" s="17" t="s">
        <v>105</v>
      </c>
      <c r="L86" s="17" t="s">
        <v>22</v>
      </c>
      <c r="M86" s="17"/>
      <c r="N86" s="17">
        <v>1</v>
      </c>
      <c r="O86" s="33">
        <v>8586.7199999999993</v>
      </c>
      <c r="P86" s="34">
        <v>4273.8900000000003</v>
      </c>
      <c r="Q86" s="35">
        <v>1729.87</v>
      </c>
      <c r="R86" s="35">
        <v>6003.76</v>
      </c>
      <c r="S86" s="36">
        <f t="shared" si="0"/>
        <v>2582.9599999999991</v>
      </c>
    </row>
    <row r="87" spans="1:19" s="42" customFormat="1" ht="18.75">
      <c r="A87" s="16">
        <v>64</v>
      </c>
      <c r="B87" s="17" t="s">
        <v>144</v>
      </c>
      <c r="C87" s="30">
        <v>4500000259</v>
      </c>
      <c r="D87" s="18">
        <v>4500000324</v>
      </c>
      <c r="E87" s="17" t="s">
        <v>140</v>
      </c>
      <c r="F87" s="17"/>
      <c r="G87" s="17"/>
      <c r="H87" s="31">
        <v>43646</v>
      </c>
      <c r="I87" s="17"/>
      <c r="J87" s="17" t="s">
        <v>77</v>
      </c>
      <c r="K87" s="17" t="s">
        <v>105</v>
      </c>
      <c r="L87" s="17" t="s">
        <v>22</v>
      </c>
      <c r="M87" s="17"/>
      <c r="N87" s="17">
        <v>1</v>
      </c>
      <c r="O87" s="33">
        <v>8586.7199999999993</v>
      </c>
      <c r="P87" s="34">
        <v>4273.8900000000003</v>
      </c>
      <c r="Q87" s="35">
        <v>1729.87</v>
      </c>
      <c r="R87" s="35">
        <v>6003.76</v>
      </c>
      <c r="S87" s="36">
        <f t="shared" si="0"/>
        <v>2582.9599999999991</v>
      </c>
    </row>
    <row r="88" spans="1:19" s="45" customFormat="1" ht="15.75">
      <c r="A88" s="16">
        <v>65</v>
      </c>
      <c r="B88" s="17" t="s">
        <v>145</v>
      </c>
      <c r="C88" s="43">
        <v>4500000655</v>
      </c>
      <c r="D88" s="18"/>
      <c r="E88" s="17" t="s">
        <v>146</v>
      </c>
      <c r="F88" s="17"/>
      <c r="G88" s="17"/>
      <c r="H88" s="31">
        <v>44896</v>
      </c>
      <c r="I88" s="17"/>
      <c r="J88" s="17"/>
      <c r="K88" s="17"/>
      <c r="L88" s="17" t="s">
        <v>51</v>
      </c>
      <c r="M88" s="17"/>
      <c r="N88" s="17">
        <v>1</v>
      </c>
      <c r="O88" s="33">
        <v>45113.56</v>
      </c>
      <c r="P88" s="44">
        <v>0</v>
      </c>
      <c r="Q88" s="35">
        <v>386.44</v>
      </c>
      <c r="R88" s="35">
        <v>386.44</v>
      </c>
      <c r="S88" s="36">
        <f t="shared" si="0"/>
        <v>44727.119999999995</v>
      </c>
    </row>
    <row r="89" spans="1:19" s="45" customFormat="1" ht="15.75">
      <c r="A89" s="16">
        <v>66</v>
      </c>
      <c r="B89" s="17" t="s">
        <v>147</v>
      </c>
      <c r="C89" s="43">
        <v>4500000656</v>
      </c>
      <c r="D89" s="18">
        <v>4500000656</v>
      </c>
      <c r="E89" s="17" t="s">
        <v>148</v>
      </c>
      <c r="F89" s="17"/>
      <c r="G89" s="17"/>
      <c r="H89" s="31">
        <v>44896</v>
      </c>
      <c r="I89" s="17"/>
      <c r="J89" s="17" t="s">
        <v>42</v>
      </c>
      <c r="K89" s="17" t="s">
        <v>149</v>
      </c>
      <c r="L89" s="17" t="s">
        <v>22</v>
      </c>
      <c r="M89" s="17"/>
      <c r="N89" s="17">
        <v>1</v>
      </c>
      <c r="O89" s="33">
        <v>8031.21</v>
      </c>
      <c r="P89" s="44">
        <v>0</v>
      </c>
      <c r="Q89" s="35">
        <v>68.790000000000006</v>
      </c>
      <c r="R89" s="35">
        <v>68.790000000000006</v>
      </c>
      <c r="S89" s="36">
        <f t="shared" si="0"/>
        <v>7962.42</v>
      </c>
    </row>
    <row r="90" spans="1:19" s="14" customFormat="1" ht="15.75">
      <c r="A90" s="16">
        <v>67</v>
      </c>
      <c r="B90" s="17" t="s">
        <v>150</v>
      </c>
      <c r="C90" s="43">
        <v>4500000657</v>
      </c>
      <c r="D90" s="18"/>
      <c r="E90" s="17" t="s">
        <v>151</v>
      </c>
      <c r="F90" s="17"/>
      <c r="G90" s="17"/>
      <c r="H90" s="31">
        <v>44896</v>
      </c>
      <c r="I90" s="17"/>
      <c r="J90" s="17"/>
      <c r="K90" s="17" t="s">
        <v>149</v>
      </c>
      <c r="L90" s="17" t="s">
        <v>51</v>
      </c>
      <c r="M90" s="17"/>
      <c r="N90" s="17">
        <v>1</v>
      </c>
      <c r="O90" s="33">
        <v>16923.990000000002</v>
      </c>
      <c r="P90" s="46">
        <v>0</v>
      </c>
      <c r="Q90" s="35">
        <v>144.97</v>
      </c>
      <c r="R90" s="35">
        <v>144.97</v>
      </c>
      <c r="S90" s="36">
        <f t="shared" si="0"/>
        <v>16779.02</v>
      </c>
    </row>
    <row r="91" spans="1:19" ht="15.75">
      <c r="A91" s="16">
        <v>68</v>
      </c>
      <c r="B91" s="17"/>
      <c r="C91" s="43"/>
      <c r="D91" s="18">
        <v>4500000281</v>
      </c>
      <c r="E91" s="17" t="s">
        <v>152</v>
      </c>
      <c r="F91" s="17"/>
      <c r="G91" s="17"/>
      <c r="H91" s="31"/>
      <c r="I91" s="17"/>
      <c r="J91" s="17" t="s">
        <v>153</v>
      </c>
      <c r="K91" s="17" t="s">
        <v>105</v>
      </c>
      <c r="L91" s="17" t="s">
        <v>154</v>
      </c>
      <c r="M91" s="17"/>
      <c r="N91" s="17">
        <v>1</v>
      </c>
      <c r="O91" s="47">
        <v>0</v>
      </c>
      <c r="P91" s="48">
        <v>0</v>
      </c>
      <c r="Q91" s="47">
        <v>0</v>
      </c>
      <c r="R91" s="47">
        <v>0</v>
      </c>
      <c r="S91" s="33">
        <v>0</v>
      </c>
    </row>
    <row r="92" spans="1:19" s="14" customFormat="1" ht="15.75">
      <c r="A92" s="16">
        <v>69</v>
      </c>
      <c r="B92" s="17"/>
      <c r="C92" s="49"/>
      <c r="D92" s="50"/>
      <c r="E92" s="17" t="s">
        <v>155</v>
      </c>
      <c r="F92" s="17">
        <v>806</v>
      </c>
      <c r="G92" s="17">
        <v>4304</v>
      </c>
      <c r="H92" s="16" t="s">
        <v>156</v>
      </c>
      <c r="I92" s="17" t="s">
        <v>157</v>
      </c>
      <c r="J92" s="51" t="s">
        <v>42</v>
      </c>
      <c r="K92" s="17" t="s">
        <v>43</v>
      </c>
      <c r="L92" s="17" t="s">
        <v>22</v>
      </c>
      <c r="M92" s="17"/>
      <c r="N92" s="17">
        <v>1</v>
      </c>
      <c r="O92" s="52">
        <v>13569.63</v>
      </c>
      <c r="P92" s="46">
        <v>0</v>
      </c>
      <c r="Q92" s="53">
        <v>0</v>
      </c>
      <c r="R92" s="47">
        <v>0</v>
      </c>
      <c r="S92" s="52">
        <v>13569.63</v>
      </c>
    </row>
    <row r="93" spans="1:19" s="14" customFormat="1" ht="15.75">
      <c r="A93" s="16">
        <v>70</v>
      </c>
      <c r="B93" s="17"/>
      <c r="C93" s="49"/>
      <c r="D93" s="30">
        <v>45000000017</v>
      </c>
      <c r="E93" s="4" t="s">
        <v>72</v>
      </c>
      <c r="F93" s="17"/>
      <c r="G93" s="17"/>
      <c r="H93" s="16"/>
      <c r="I93" s="17"/>
      <c r="J93" s="51" t="s">
        <v>42</v>
      </c>
      <c r="K93" s="17" t="s">
        <v>43</v>
      </c>
      <c r="L93" s="17" t="s">
        <v>22</v>
      </c>
      <c r="M93" s="17"/>
      <c r="N93" s="17">
        <v>1</v>
      </c>
      <c r="O93" s="52">
        <v>0</v>
      </c>
      <c r="P93" s="46"/>
      <c r="Q93" s="53"/>
      <c r="R93" s="47"/>
      <c r="S93" s="52">
        <v>0</v>
      </c>
    </row>
    <row r="94" spans="1:19" s="14" customFormat="1" ht="15.75">
      <c r="A94" s="16">
        <v>71</v>
      </c>
      <c r="B94" s="17"/>
      <c r="C94" s="49"/>
      <c r="D94" s="50"/>
      <c r="E94" s="4" t="s">
        <v>158</v>
      </c>
      <c r="F94" s="17"/>
      <c r="G94" s="17"/>
      <c r="H94" s="16"/>
      <c r="I94" s="17"/>
      <c r="J94" s="51" t="s">
        <v>42</v>
      </c>
      <c r="K94" s="17" t="s">
        <v>43</v>
      </c>
      <c r="L94" s="17" t="s">
        <v>22</v>
      </c>
      <c r="M94" s="17"/>
      <c r="N94" s="17">
        <v>1</v>
      </c>
      <c r="O94" s="52">
        <v>0</v>
      </c>
      <c r="P94" s="46"/>
      <c r="Q94" s="53"/>
      <c r="R94" s="47"/>
      <c r="S94" s="52">
        <v>0</v>
      </c>
    </row>
    <row r="95" spans="1:19" s="29" customFormat="1" ht="20.25">
      <c r="A95" s="101" t="s">
        <v>159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54">
        <f>SUM(O24:O93)</f>
        <v>1940697.73</v>
      </c>
      <c r="P95" s="55">
        <f>SUM(P24:P91)</f>
        <v>996582.24999999977</v>
      </c>
      <c r="Q95" s="54">
        <f>SUM(Q24:Q91)</f>
        <v>330010.71999999986</v>
      </c>
      <c r="R95" s="56">
        <f>SUM(R24:R92)</f>
        <v>1326592.9699999997</v>
      </c>
      <c r="S95" s="54">
        <f>SUM(S24:S92)</f>
        <v>614104.76000000013</v>
      </c>
    </row>
    <row r="96" spans="1:19" ht="14.25">
      <c r="A96" s="57"/>
      <c r="B96" s="57"/>
      <c r="C96" s="57"/>
      <c r="D96" s="57"/>
      <c r="E96" s="57"/>
      <c r="F96" s="58"/>
      <c r="G96" s="58"/>
      <c r="H96" s="59"/>
      <c r="I96" s="58"/>
      <c r="J96" s="58"/>
      <c r="K96" s="58"/>
      <c r="L96" s="58"/>
      <c r="M96" s="58"/>
      <c r="N96" s="58"/>
      <c r="O96" s="60"/>
      <c r="P96" s="60"/>
      <c r="Q96" s="60"/>
      <c r="R96" s="60"/>
      <c r="S96" s="60"/>
    </row>
    <row r="97" spans="1:19" ht="14.25">
      <c r="A97" s="57"/>
      <c r="B97" s="57"/>
      <c r="C97" s="57"/>
      <c r="D97" s="57"/>
      <c r="E97" s="57"/>
      <c r="F97" s="58"/>
      <c r="G97" s="58"/>
      <c r="H97" s="59"/>
      <c r="I97" s="58"/>
      <c r="J97" s="58"/>
      <c r="K97" s="58"/>
      <c r="L97" s="58"/>
      <c r="M97" s="58"/>
      <c r="N97" s="58"/>
      <c r="O97" s="60"/>
      <c r="P97" s="60"/>
      <c r="Q97" s="60"/>
      <c r="R97" s="60"/>
      <c r="S97" s="60"/>
    </row>
    <row r="98" spans="1:19" ht="20.25">
      <c r="A98" s="101" t="s">
        <v>160</v>
      </c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</row>
    <row r="99" spans="1:19" ht="20.25">
      <c r="A99" s="101" t="s">
        <v>1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</row>
    <row r="100" spans="1:19" ht="20.25">
      <c r="A100" s="101" t="s">
        <v>2</v>
      </c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</row>
    <row r="101" spans="1:19" ht="20.25">
      <c r="A101" s="101" t="s">
        <v>161</v>
      </c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</row>
    <row r="102" spans="1:19" ht="78.75">
      <c r="A102" s="2" t="s">
        <v>4</v>
      </c>
      <c r="B102" s="3" t="s">
        <v>27</v>
      </c>
      <c r="C102" s="3" t="s">
        <v>28</v>
      </c>
      <c r="D102" s="5" t="s">
        <v>29</v>
      </c>
      <c r="E102" s="3" t="s">
        <v>5</v>
      </c>
      <c r="F102" s="3" t="s">
        <v>6</v>
      </c>
      <c r="G102" s="3" t="s">
        <v>7</v>
      </c>
      <c r="H102" s="3" t="s">
        <v>8</v>
      </c>
      <c r="I102" s="3" t="s">
        <v>30</v>
      </c>
      <c r="J102" s="3" t="s">
        <v>11</v>
      </c>
      <c r="K102" s="3" t="s">
        <v>12</v>
      </c>
      <c r="L102" s="3" t="s">
        <v>13</v>
      </c>
      <c r="M102" s="6" t="s">
        <v>14</v>
      </c>
      <c r="N102" s="3" t="s">
        <v>15</v>
      </c>
      <c r="O102" s="3" t="s">
        <v>31</v>
      </c>
      <c r="P102" s="7" t="s">
        <v>17</v>
      </c>
      <c r="Q102" s="7" t="s">
        <v>18</v>
      </c>
      <c r="R102" s="7" t="s">
        <v>19</v>
      </c>
      <c r="S102" s="8" t="s">
        <v>20</v>
      </c>
    </row>
    <row r="103" spans="1:19" ht="15.75">
      <c r="A103" s="16">
        <v>1</v>
      </c>
      <c r="B103" s="17" t="s">
        <v>162</v>
      </c>
      <c r="C103" s="30">
        <v>4500000260</v>
      </c>
      <c r="D103" s="18">
        <v>4500000259</v>
      </c>
      <c r="E103" s="17" t="s">
        <v>163</v>
      </c>
      <c r="F103" s="17"/>
      <c r="G103" s="17"/>
      <c r="H103" s="31">
        <v>43646</v>
      </c>
      <c r="I103" s="17"/>
      <c r="J103" s="17" t="s">
        <v>164</v>
      </c>
      <c r="K103" s="17" t="s">
        <v>165</v>
      </c>
      <c r="L103" s="17" t="s">
        <v>22</v>
      </c>
      <c r="M103" s="17"/>
      <c r="N103" s="17">
        <v>1</v>
      </c>
      <c r="O103" s="47">
        <v>300305.31</v>
      </c>
      <c r="P103" s="61">
        <v>149471.73000000001</v>
      </c>
      <c r="Q103" s="35">
        <v>60499.18</v>
      </c>
      <c r="R103" s="35">
        <v>209970.91</v>
      </c>
      <c r="S103" s="20">
        <f t="shared" ref="S103:S151" si="1">O103-R103</f>
        <v>90334.399999999994</v>
      </c>
    </row>
    <row r="104" spans="1:19" ht="15.75">
      <c r="A104" s="16">
        <v>2</v>
      </c>
      <c r="B104" s="17" t="s">
        <v>166</v>
      </c>
      <c r="C104" s="30">
        <v>4500000261</v>
      </c>
      <c r="D104" s="18">
        <v>4500000244</v>
      </c>
      <c r="E104" s="17" t="s">
        <v>167</v>
      </c>
      <c r="F104" s="17"/>
      <c r="G104" s="17"/>
      <c r="H104" s="31">
        <v>43647</v>
      </c>
      <c r="I104" s="17"/>
      <c r="J104" s="17" t="s">
        <v>164</v>
      </c>
      <c r="K104" s="17" t="s">
        <v>165</v>
      </c>
      <c r="L104" s="17" t="s">
        <v>22</v>
      </c>
      <c r="M104" s="17"/>
      <c r="N104" s="17">
        <v>1</v>
      </c>
      <c r="O104" s="47">
        <v>209440.4</v>
      </c>
      <c r="P104" s="61">
        <v>104245.3</v>
      </c>
      <c r="Q104" s="35">
        <v>42193.64</v>
      </c>
      <c r="R104" s="35">
        <v>146438.94</v>
      </c>
      <c r="S104" s="20">
        <f t="shared" si="1"/>
        <v>63001.459999999992</v>
      </c>
    </row>
    <row r="105" spans="1:19" ht="15.75">
      <c r="A105" s="16">
        <v>3</v>
      </c>
      <c r="B105" s="17" t="s">
        <v>168</v>
      </c>
      <c r="C105" s="30">
        <v>4500000262</v>
      </c>
      <c r="D105" s="18">
        <v>4500000239</v>
      </c>
      <c r="E105" s="17" t="s">
        <v>169</v>
      </c>
      <c r="F105" s="17"/>
      <c r="G105" s="17"/>
      <c r="H105" s="31">
        <v>43648</v>
      </c>
      <c r="I105" s="17"/>
      <c r="J105" s="17" t="s">
        <v>164</v>
      </c>
      <c r="K105" s="17" t="s">
        <v>165</v>
      </c>
      <c r="L105" s="17" t="s">
        <v>22</v>
      </c>
      <c r="M105" s="17"/>
      <c r="N105" s="17">
        <v>1</v>
      </c>
      <c r="O105" s="47">
        <v>91121.47</v>
      </c>
      <c r="P105" s="61">
        <v>45354.12</v>
      </c>
      <c r="Q105" s="35">
        <v>18357.23</v>
      </c>
      <c r="R105" s="35">
        <v>63711.35</v>
      </c>
      <c r="S105" s="36">
        <f t="shared" si="1"/>
        <v>27410.120000000003</v>
      </c>
    </row>
    <row r="106" spans="1:19" ht="15.75">
      <c r="A106" s="16">
        <v>4</v>
      </c>
      <c r="B106" s="17" t="s">
        <v>170</v>
      </c>
      <c r="C106" s="30">
        <v>4500000263</v>
      </c>
      <c r="D106" s="18">
        <v>4500000235</v>
      </c>
      <c r="E106" s="17" t="s">
        <v>171</v>
      </c>
      <c r="F106" s="17"/>
      <c r="G106" s="17"/>
      <c r="H106" s="31">
        <v>43649</v>
      </c>
      <c r="I106" s="17"/>
      <c r="J106" s="17" t="s">
        <v>164</v>
      </c>
      <c r="K106" s="17" t="s">
        <v>165</v>
      </c>
      <c r="L106" s="17" t="s">
        <v>22</v>
      </c>
      <c r="M106" s="17"/>
      <c r="N106" s="17">
        <v>1</v>
      </c>
      <c r="O106" s="47">
        <v>83442.509999999995</v>
      </c>
      <c r="P106" s="61">
        <v>41532.050000000003</v>
      </c>
      <c r="Q106" s="35">
        <v>16810.240000000002</v>
      </c>
      <c r="R106" s="35">
        <v>58342.29</v>
      </c>
      <c r="S106" s="36">
        <f t="shared" si="1"/>
        <v>25100.219999999994</v>
      </c>
    </row>
    <row r="107" spans="1:19" ht="15.75">
      <c r="A107" s="16">
        <v>5</v>
      </c>
      <c r="B107" s="17" t="s">
        <v>172</v>
      </c>
      <c r="C107" s="30">
        <v>4500000264</v>
      </c>
      <c r="D107" s="18">
        <v>4500000258</v>
      </c>
      <c r="E107" s="17" t="s">
        <v>173</v>
      </c>
      <c r="F107" s="17"/>
      <c r="G107" s="17"/>
      <c r="H107" s="31">
        <v>43650</v>
      </c>
      <c r="I107" s="17"/>
      <c r="J107" s="17" t="s">
        <v>164</v>
      </c>
      <c r="K107" s="17" t="s">
        <v>165</v>
      </c>
      <c r="L107" s="17" t="s">
        <v>22</v>
      </c>
      <c r="M107" s="17"/>
      <c r="N107" s="17">
        <v>1</v>
      </c>
      <c r="O107" s="47">
        <v>37197.21</v>
      </c>
      <c r="P107" s="61">
        <v>18514.259999999998</v>
      </c>
      <c r="Q107" s="35">
        <v>7493.71</v>
      </c>
      <c r="R107" s="35">
        <v>26007.97</v>
      </c>
      <c r="S107" s="36">
        <f t="shared" si="1"/>
        <v>11189.239999999998</v>
      </c>
    </row>
    <row r="108" spans="1:19" ht="15.75">
      <c r="A108" s="16">
        <v>6</v>
      </c>
      <c r="B108" s="17" t="s">
        <v>174</v>
      </c>
      <c r="C108" s="30">
        <v>4500000281</v>
      </c>
      <c r="D108" s="18">
        <v>4500000255</v>
      </c>
      <c r="E108" s="17" t="s">
        <v>175</v>
      </c>
      <c r="F108" s="17"/>
      <c r="G108" s="17"/>
      <c r="H108" s="31">
        <v>43651</v>
      </c>
      <c r="I108" s="17"/>
      <c r="J108" s="17" t="s">
        <v>164</v>
      </c>
      <c r="K108" s="17" t="s">
        <v>165</v>
      </c>
      <c r="L108" s="17" t="s">
        <v>22</v>
      </c>
      <c r="M108" s="17"/>
      <c r="N108" s="17">
        <v>1</v>
      </c>
      <c r="O108" s="47">
        <v>34871.33</v>
      </c>
      <c r="P108" s="61">
        <v>17356.599999999999</v>
      </c>
      <c r="Q108" s="35">
        <v>7025.14</v>
      </c>
      <c r="R108" s="35">
        <v>24381.74</v>
      </c>
      <c r="S108" s="36">
        <f t="shared" si="1"/>
        <v>10489.59</v>
      </c>
    </row>
    <row r="109" spans="1:19" ht="15.75">
      <c r="A109" s="16">
        <v>7</v>
      </c>
      <c r="B109" s="17" t="s">
        <v>176</v>
      </c>
      <c r="C109" s="30">
        <v>4500000282</v>
      </c>
      <c r="D109" s="18">
        <v>4500000236</v>
      </c>
      <c r="E109" s="17" t="s">
        <v>177</v>
      </c>
      <c r="F109" s="17"/>
      <c r="G109" s="17"/>
      <c r="H109" s="31">
        <v>43652</v>
      </c>
      <c r="I109" s="17"/>
      <c r="J109" s="17" t="s">
        <v>164</v>
      </c>
      <c r="K109" s="17" t="s">
        <v>165</v>
      </c>
      <c r="L109" s="17" t="s">
        <v>22</v>
      </c>
      <c r="M109" s="17"/>
      <c r="N109" s="17">
        <v>1</v>
      </c>
      <c r="O109" s="47">
        <v>22583.68</v>
      </c>
      <c r="P109" s="61">
        <v>11240.63</v>
      </c>
      <c r="Q109" s="35">
        <v>4549.68</v>
      </c>
      <c r="R109" s="35">
        <v>15790.31</v>
      </c>
      <c r="S109" s="36">
        <f t="shared" si="1"/>
        <v>6793.3700000000008</v>
      </c>
    </row>
    <row r="110" spans="1:19" ht="15.75">
      <c r="A110" s="16">
        <v>8</v>
      </c>
      <c r="B110" s="17" t="s">
        <v>178</v>
      </c>
      <c r="C110" s="30">
        <v>4500000283</v>
      </c>
      <c r="D110" s="18">
        <v>4500000217</v>
      </c>
      <c r="E110" s="17" t="s">
        <v>179</v>
      </c>
      <c r="F110" s="17"/>
      <c r="G110" s="17"/>
      <c r="H110" s="31">
        <v>43653</v>
      </c>
      <c r="I110" s="17"/>
      <c r="J110" s="17" t="s">
        <v>164</v>
      </c>
      <c r="K110" s="17" t="s">
        <v>165</v>
      </c>
      <c r="L110" s="17" t="s">
        <v>180</v>
      </c>
      <c r="M110" s="17"/>
      <c r="N110" s="17">
        <v>1</v>
      </c>
      <c r="O110" s="47">
        <v>16497.78</v>
      </c>
      <c r="P110" s="61">
        <v>8211.48</v>
      </c>
      <c r="Q110" s="35">
        <v>3323.63</v>
      </c>
      <c r="R110" s="35">
        <v>11535.11</v>
      </c>
      <c r="S110" s="20">
        <f t="shared" si="1"/>
        <v>4962.6699999999983</v>
      </c>
    </row>
    <row r="111" spans="1:19" ht="15.75">
      <c r="A111" s="16">
        <v>9</v>
      </c>
      <c r="B111" s="17" t="s">
        <v>181</v>
      </c>
      <c r="C111" s="30">
        <v>4500000284</v>
      </c>
      <c r="D111" s="18">
        <v>4500000218</v>
      </c>
      <c r="E111" s="17" t="s">
        <v>182</v>
      </c>
      <c r="F111" s="17"/>
      <c r="G111" s="17"/>
      <c r="H111" s="31">
        <v>43654</v>
      </c>
      <c r="I111" s="17"/>
      <c r="J111" s="17" t="s">
        <v>164</v>
      </c>
      <c r="K111" s="17" t="s">
        <v>165</v>
      </c>
      <c r="L111" s="17" t="s">
        <v>180</v>
      </c>
      <c r="M111" s="17"/>
      <c r="N111" s="17">
        <v>1</v>
      </c>
      <c r="O111" s="47">
        <v>12577.66</v>
      </c>
      <c r="P111" s="61">
        <v>6260.31</v>
      </c>
      <c r="Q111" s="35">
        <v>2533.88</v>
      </c>
      <c r="R111" s="35">
        <v>8794.19</v>
      </c>
      <c r="S111" s="20">
        <f t="shared" si="1"/>
        <v>3783.4699999999993</v>
      </c>
    </row>
    <row r="112" spans="1:19" ht="15.75">
      <c r="A112" s="16">
        <v>10</v>
      </c>
      <c r="B112" s="17" t="s">
        <v>183</v>
      </c>
      <c r="C112" s="30">
        <v>4500000285</v>
      </c>
      <c r="D112" s="18">
        <v>4500000257</v>
      </c>
      <c r="E112" s="17" t="s">
        <v>184</v>
      </c>
      <c r="F112" s="17"/>
      <c r="G112" s="17"/>
      <c r="H112" s="31">
        <v>43646</v>
      </c>
      <c r="I112" s="17"/>
      <c r="J112" s="17" t="s">
        <v>164</v>
      </c>
      <c r="K112" s="17" t="s">
        <v>165</v>
      </c>
      <c r="L112" s="17" t="s">
        <v>22</v>
      </c>
      <c r="M112" s="17"/>
      <c r="N112" s="17">
        <v>1</v>
      </c>
      <c r="O112" s="47">
        <v>37197.21</v>
      </c>
      <c r="P112" s="61">
        <v>18514.259999999998</v>
      </c>
      <c r="Q112" s="35">
        <v>7493.71</v>
      </c>
      <c r="R112" s="35">
        <v>26007.97</v>
      </c>
      <c r="S112" s="36">
        <f t="shared" si="1"/>
        <v>11189.239999999998</v>
      </c>
    </row>
    <row r="113" spans="1:19" ht="15.75">
      <c r="A113" s="16">
        <v>11</v>
      </c>
      <c r="B113" s="17" t="s">
        <v>185</v>
      </c>
      <c r="C113" s="30">
        <v>4500000286</v>
      </c>
      <c r="D113" s="18">
        <v>4500000237</v>
      </c>
      <c r="E113" s="17" t="s">
        <v>177</v>
      </c>
      <c r="F113" s="17"/>
      <c r="G113" s="17"/>
      <c r="H113" s="31">
        <v>43646</v>
      </c>
      <c r="I113" s="17"/>
      <c r="J113" s="17" t="s">
        <v>164</v>
      </c>
      <c r="K113" s="17" t="s">
        <v>165</v>
      </c>
      <c r="L113" s="17" t="s">
        <v>22</v>
      </c>
      <c r="M113" s="17"/>
      <c r="N113" s="17">
        <v>1</v>
      </c>
      <c r="O113" s="47">
        <v>22583.68</v>
      </c>
      <c r="P113" s="61">
        <v>11240.63</v>
      </c>
      <c r="Q113" s="35">
        <v>4549.68</v>
      </c>
      <c r="R113" s="35">
        <v>15790.31</v>
      </c>
      <c r="S113" s="36">
        <f t="shared" si="1"/>
        <v>6793.3700000000008</v>
      </c>
    </row>
    <row r="114" spans="1:19" ht="15.75">
      <c r="A114" s="16">
        <v>12</v>
      </c>
      <c r="B114" s="17" t="s">
        <v>186</v>
      </c>
      <c r="C114" s="30">
        <v>4500000287</v>
      </c>
      <c r="D114" s="18">
        <v>4500000252</v>
      </c>
      <c r="E114" s="62" t="s">
        <v>187</v>
      </c>
      <c r="F114" s="17"/>
      <c r="G114" s="17"/>
      <c r="H114" s="31">
        <v>43646</v>
      </c>
      <c r="I114" s="17"/>
      <c r="J114" s="17" t="s">
        <v>164</v>
      </c>
      <c r="K114" s="17" t="s">
        <v>165</v>
      </c>
      <c r="L114" s="17" t="s">
        <v>22</v>
      </c>
      <c r="M114" s="17"/>
      <c r="N114" s="17">
        <v>1</v>
      </c>
      <c r="O114" s="47">
        <v>11912.89</v>
      </c>
      <c r="P114" s="61">
        <v>5929.44</v>
      </c>
      <c r="Q114" s="35">
        <v>2399.96</v>
      </c>
      <c r="R114" s="35">
        <v>8329.4</v>
      </c>
      <c r="S114" s="36">
        <f t="shared" si="1"/>
        <v>3583.49</v>
      </c>
    </row>
    <row r="115" spans="1:19" ht="15.75">
      <c r="A115" s="16">
        <v>13</v>
      </c>
      <c r="B115" s="17" t="s">
        <v>188</v>
      </c>
      <c r="C115" s="30">
        <v>4500000288</v>
      </c>
      <c r="D115" s="18">
        <v>4500000251</v>
      </c>
      <c r="E115" s="62" t="s">
        <v>187</v>
      </c>
      <c r="F115" s="17"/>
      <c r="G115" s="17"/>
      <c r="H115" s="31">
        <v>43646</v>
      </c>
      <c r="I115" s="17"/>
      <c r="J115" s="17" t="s">
        <v>164</v>
      </c>
      <c r="K115" s="17" t="s">
        <v>165</v>
      </c>
      <c r="L115" s="17" t="s">
        <v>22</v>
      </c>
      <c r="M115" s="17"/>
      <c r="N115" s="17">
        <v>1</v>
      </c>
      <c r="O115" s="47">
        <v>11912.89</v>
      </c>
      <c r="P115" s="61">
        <v>5929.44</v>
      </c>
      <c r="Q115" s="35">
        <v>2399.96</v>
      </c>
      <c r="R115" s="35">
        <v>8329.4</v>
      </c>
      <c r="S115" s="36">
        <f t="shared" si="1"/>
        <v>3583.49</v>
      </c>
    </row>
    <row r="116" spans="1:19" ht="15.75">
      <c r="A116" s="16">
        <v>14</v>
      </c>
      <c r="B116" s="17" t="s">
        <v>189</v>
      </c>
      <c r="C116" s="30">
        <v>4500000289</v>
      </c>
      <c r="D116" s="18">
        <v>4500000202</v>
      </c>
      <c r="E116" s="11" t="s">
        <v>190</v>
      </c>
      <c r="F116" s="17"/>
      <c r="G116" s="17"/>
      <c r="H116" s="31">
        <v>43646</v>
      </c>
      <c r="I116" s="17"/>
      <c r="J116" s="17" t="s">
        <v>164</v>
      </c>
      <c r="K116" s="17" t="s">
        <v>165</v>
      </c>
      <c r="L116" s="17" t="s">
        <v>22</v>
      </c>
      <c r="M116" s="17"/>
      <c r="N116" s="17">
        <v>1</v>
      </c>
      <c r="O116" s="47">
        <v>11861.93</v>
      </c>
      <c r="P116" s="61">
        <v>5904.07</v>
      </c>
      <c r="Q116" s="35">
        <v>2389.69</v>
      </c>
      <c r="R116" s="35">
        <v>8293.76</v>
      </c>
      <c r="S116" s="36">
        <f t="shared" si="1"/>
        <v>3568.17</v>
      </c>
    </row>
    <row r="117" spans="1:19" ht="15.75">
      <c r="A117" s="16">
        <v>15</v>
      </c>
      <c r="B117" s="17" t="s">
        <v>191</v>
      </c>
      <c r="C117" s="30">
        <v>4500000290</v>
      </c>
      <c r="D117" s="18">
        <v>4500000204</v>
      </c>
      <c r="E117" s="17" t="s">
        <v>192</v>
      </c>
      <c r="F117" s="17"/>
      <c r="G117" s="17"/>
      <c r="H117" s="31">
        <v>43646</v>
      </c>
      <c r="I117" s="17"/>
      <c r="J117" s="17" t="s">
        <v>164</v>
      </c>
      <c r="K117" s="17" t="s">
        <v>165</v>
      </c>
      <c r="L117" s="17" t="s">
        <v>22</v>
      </c>
      <c r="M117" s="17"/>
      <c r="N117" s="17">
        <v>1</v>
      </c>
      <c r="O117" s="47">
        <v>11633.26</v>
      </c>
      <c r="P117" s="61">
        <v>5790.25</v>
      </c>
      <c r="Q117" s="35">
        <v>2343.62</v>
      </c>
      <c r="R117" s="35">
        <v>8133.87</v>
      </c>
      <c r="S117" s="36">
        <f t="shared" si="1"/>
        <v>3499.3900000000003</v>
      </c>
    </row>
    <row r="118" spans="1:19" ht="15.75">
      <c r="A118" s="16">
        <v>16</v>
      </c>
      <c r="B118" s="17" t="s">
        <v>193</v>
      </c>
      <c r="C118" s="30">
        <v>4500000291</v>
      </c>
      <c r="D118" s="18">
        <v>4500000256</v>
      </c>
      <c r="E118" s="17" t="s">
        <v>194</v>
      </c>
      <c r="F118" s="17"/>
      <c r="G118" s="17"/>
      <c r="H118" s="31">
        <v>43646</v>
      </c>
      <c r="I118" s="17"/>
      <c r="J118" s="17" t="s">
        <v>164</v>
      </c>
      <c r="K118" s="17" t="s">
        <v>165</v>
      </c>
      <c r="L118" s="17" t="s">
        <v>22</v>
      </c>
      <c r="M118" s="17"/>
      <c r="N118" s="17">
        <v>1</v>
      </c>
      <c r="O118" s="47">
        <v>10924.89</v>
      </c>
      <c r="P118" s="61">
        <v>5437.68</v>
      </c>
      <c r="Q118" s="35">
        <v>2200.91</v>
      </c>
      <c r="R118" s="35">
        <v>7638.59</v>
      </c>
      <c r="S118" s="36">
        <f t="shared" si="1"/>
        <v>3286.2999999999993</v>
      </c>
    </row>
    <row r="119" spans="1:19" ht="15.75">
      <c r="A119" s="16">
        <v>17</v>
      </c>
      <c r="B119" s="17" t="s">
        <v>195</v>
      </c>
      <c r="C119" s="30">
        <v>4500000292</v>
      </c>
      <c r="D119" s="18">
        <v>4500000231</v>
      </c>
      <c r="E119" s="17" t="s">
        <v>196</v>
      </c>
      <c r="F119" s="17"/>
      <c r="G119" s="17"/>
      <c r="H119" s="31">
        <v>43646</v>
      </c>
      <c r="I119" s="17"/>
      <c r="J119" s="17" t="s">
        <v>164</v>
      </c>
      <c r="K119" s="17" t="s">
        <v>165</v>
      </c>
      <c r="L119" s="17" t="s">
        <v>22</v>
      </c>
      <c r="M119" s="17"/>
      <c r="N119" s="17">
        <v>1</v>
      </c>
      <c r="O119" s="47">
        <v>10613.49</v>
      </c>
      <c r="P119" s="61">
        <v>5282.67</v>
      </c>
      <c r="Q119" s="35">
        <v>2138.19</v>
      </c>
      <c r="R119" s="35">
        <v>7420.86</v>
      </c>
      <c r="S119" s="36">
        <f t="shared" si="1"/>
        <v>3192.63</v>
      </c>
    </row>
    <row r="120" spans="1:19" ht="15.75">
      <c r="A120" s="16">
        <v>18</v>
      </c>
      <c r="B120" s="17" t="s">
        <v>197</v>
      </c>
      <c r="C120" s="30">
        <v>4500000293</v>
      </c>
      <c r="D120" s="18">
        <v>4500000232</v>
      </c>
      <c r="E120" s="17" t="s">
        <v>196</v>
      </c>
      <c r="F120" s="17"/>
      <c r="G120" s="17"/>
      <c r="H120" s="31">
        <v>43646</v>
      </c>
      <c r="I120" s="17"/>
      <c r="J120" s="17" t="s">
        <v>164</v>
      </c>
      <c r="K120" s="17" t="s">
        <v>165</v>
      </c>
      <c r="L120" s="17" t="s">
        <v>22</v>
      </c>
      <c r="M120" s="17"/>
      <c r="N120" s="17">
        <v>1</v>
      </c>
      <c r="O120" s="47">
        <v>10613.49</v>
      </c>
      <c r="P120" s="61">
        <v>5282.67</v>
      </c>
      <c r="Q120" s="35">
        <v>2138.19</v>
      </c>
      <c r="R120" s="35">
        <v>7420.86</v>
      </c>
      <c r="S120" s="36">
        <f t="shared" si="1"/>
        <v>3192.63</v>
      </c>
    </row>
    <row r="121" spans="1:19" ht="15.75">
      <c r="A121" s="16">
        <v>19</v>
      </c>
      <c r="B121" s="17" t="s">
        <v>198</v>
      </c>
      <c r="C121" s="30">
        <v>4500000294</v>
      </c>
      <c r="D121" s="18">
        <v>4500000233</v>
      </c>
      <c r="E121" s="17" t="s">
        <v>196</v>
      </c>
      <c r="F121" s="17"/>
      <c r="G121" s="17"/>
      <c r="H121" s="31">
        <v>43646</v>
      </c>
      <c r="I121" s="17"/>
      <c r="J121" s="17" t="s">
        <v>164</v>
      </c>
      <c r="K121" s="17" t="s">
        <v>165</v>
      </c>
      <c r="L121" s="17" t="s">
        <v>22</v>
      </c>
      <c r="M121" s="17"/>
      <c r="N121" s="17">
        <v>1</v>
      </c>
      <c r="O121" s="47">
        <v>10613.49</v>
      </c>
      <c r="P121" s="61">
        <v>5282.67</v>
      </c>
      <c r="Q121" s="35">
        <v>2138.19</v>
      </c>
      <c r="R121" s="35">
        <v>7420.86</v>
      </c>
      <c r="S121" s="36">
        <f t="shared" si="1"/>
        <v>3192.63</v>
      </c>
    </row>
    <row r="122" spans="1:19" ht="15.75">
      <c r="A122" s="16">
        <v>20</v>
      </c>
      <c r="B122" s="17" t="s">
        <v>199</v>
      </c>
      <c r="C122" s="30">
        <v>4500000295</v>
      </c>
      <c r="D122" s="18">
        <v>4500000241</v>
      </c>
      <c r="E122" s="17" t="s">
        <v>200</v>
      </c>
      <c r="F122" s="17"/>
      <c r="G122" s="17"/>
      <c r="H122" s="31">
        <v>43646</v>
      </c>
      <c r="I122" s="17"/>
      <c r="J122" s="17" t="s">
        <v>164</v>
      </c>
      <c r="K122" s="17" t="s">
        <v>165</v>
      </c>
      <c r="L122" s="17" t="s">
        <v>22</v>
      </c>
      <c r="M122" s="17"/>
      <c r="N122" s="17">
        <v>1</v>
      </c>
      <c r="O122" s="47">
        <v>10064.11</v>
      </c>
      <c r="P122" s="61">
        <v>5009.2299999999996</v>
      </c>
      <c r="Q122" s="35">
        <v>2027.51</v>
      </c>
      <c r="R122" s="35">
        <v>7036.74</v>
      </c>
      <c r="S122" s="36">
        <f t="shared" si="1"/>
        <v>3027.3700000000008</v>
      </c>
    </row>
    <row r="123" spans="1:19" ht="15.75">
      <c r="A123" s="16">
        <v>21</v>
      </c>
      <c r="B123" s="17" t="s">
        <v>201</v>
      </c>
      <c r="C123" s="30">
        <v>4500000296</v>
      </c>
      <c r="D123" s="18">
        <v>4500000242</v>
      </c>
      <c r="E123" s="17" t="s">
        <v>202</v>
      </c>
      <c r="F123" s="17"/>
      <c r="G123" s="17"/>
      <c r="H123" s="31">
        <v>43646</v>
      </c>
      <c r="I123" s="17"/>
      <c r="J123" s="17" t="s">
        <v>164</v>
      </c>
      <c r="K123" s="17" t="s">
        <v>165</v>
      </c>
      <c r="L123" s="17" t="s">
        <v>22</v>
      </c>
      <c r="M123" s="17"/>
      <c r="N123" s="17">
        <v>1</v>
      </c>
      <c r="O123" s="47">
        <v>9920.5400000000009</v>
      </c>
      <c r="P123" s="61">
        <v>4937.78</v>
      </c>
      <c r="Q123" s="35">
        <v>1998.58</v>
      </c>
      <c r="R123" s="35">
        <v>6936.36</v>
      </c>
      <c r="S123" s="36">
        <f t="shared" si="1"/>
        <v>2984.1800000000012</v>
      </c>
    </row>
    <row r="124" spans="1:19" ht="15.75">
      <c r="A124" s="16">
        <v>22</v>
      </c>
      <c r="B124" s="17" t="s">
        <v>203</v>
      </c>
      <c r="C124" s="30">
        <v>4500000297</v>
      </c>
      <c r="D124" s="18">
        <v>4500000243</v>
      </c>
      <c r="E124" s="17" t="s">
        <v>202</v>
      </c>
      <c r="F124" s="17"/>
      <c r="G124" s="17"/>
      <c r="H124" s="31">
        <v>43646</v>
      </c>
      <c r="I124" s="17"/>
      <c r="J124" s="17" t="s">
        <v>164</v>
      </c>
      <c r="K124" s="17" t="s">
        <v>165</v>
      </c>
      <c r="L124" s="17" t="s">
        <v>22</v>
      </c>
      <c r="M124" s="17"/>
      <c r="N124" s="17">
        <v>1</v>
      </c>
      <c r="O124" s="47">
        <v>9920.5400000000009</v>
      </c>
      <c r="P124" s="61">
        <v>4937.78</v>
      </c>
      <c r="Q124" s="35">
        <v>1998.58</v>
      </c>
      <c r="R124" s="35">
        <v>6936.36</v>
      </c>
      <c r="S124" s="20">
        <f t="shared" si="1"/>
        <v>2984.1800000000012</v>
      </c>
    </row>
    <row r="125" spans="1:19" ht="15.75">
      <c r="A125" s="16">
        <v>23</v>
      </c>
      <c r="B125" s="17" t="s">
        <v>204</v>
      </c>
      <c r="C125" s="30">
        <v>4500000298</v>
      </c>
      <c r="D125" s="18">
        <v>4500000214</v>
      </c>
      <c r="E125" s="17" t="s">
        <v>205</v>
      </c>
      <c r="F125" s="17"/>
      <c r="G125" s="17"/>
      <c r="H125" s="31">
        <v>43646</v>
      </c>
      <c r="I125" s="17"/>
      <c r="J125" s="17" t="s">
        <v>164</v>
      </c>
      <c r="K125" s="17" t="s">
        <v>165</v>
      </c>
      <c r="L125" s="17" t="s">
        <v>22</v>
      </c>
      <c r="M125" s="17"/>
      <c r="N125" s="17">
        <v>1</v>
      </c>
      <c r="O125" s="47">
        <v>9343.08</v>
      </c>
      <c r="P125" s="61">
        <v>4650.3599999999997</v>
      </c>
      <c r="Q125" s="35">
        <v>1882.24</v>
      </c>
      <c r="R125" s="35">
        <v>6532.6</v>
      </c>
      <c r="S125" s="36">
        <f t="shared" si="1"/>
        <v>2810.4799999999996</v>
      </c>
    </row>
    <row r="126" spans="1:19" ht="15.75">
      <c r="A126" s="16">
        <v>24</v>
      </c>
      <c r="B126" s="17" t="s">
        <v>206</v>
      </c>
      <c r="C126" s="30">
        <v>4500000299</v>
      </c>
      <c r="D126" s="18">
        <v>4500000203</v>
      </c>
      <c r="E126" s="17" t="s">
        <v>207</v>
      </c>
      <c r="F126" s="17"/>
      <c r="G126" s="17"/>
      <c r="H126" s="31">
        <v>43646</v>
      </c>
      <c r="I126" s="17"/>
      <c r="J126" s="17" t="s">
        <v>164</v>
      </c>
      <c r="K126" s="17" t="s">
        <v>165</v>
      </c>
      <c r="L126" s="17" t="s">
        <v>22</v>
      </c>
      <c r="M126" s="17"/>
      <c r="N126" s="17">
        <v>1</v>
      </c>
      <c r="O126" s="47">
        <v>9029.77</v>
      </c>
      <c r="P126" s="61">
        <v>4494.41</v>
      </c>
      <c r="Q126" s="35">
        <v>1819.13</v>
      </c>
      <c r="R126" s="35">
        <v>6313.54</v>
      </c>
      <c r="S126" s="36">
        <f t="shared" si="1"/>
        <v>2716.2300000000005</v>
      </c>
    </row>
    <row r="127" spans="1:19" ht="15.75">
      <c r="A127" s="16">
        <v>25</v>
      </c>
      <c r="B127" s="17" t="s">
        <v>208</v>
      </c>
      <c r="C127" s="30">
        <v>4500000300</v>
      </c>
      <c r="D127" s="18">
        <v>4500000240</v>
      </c>
      <c r="E127" s="17" t="s">
        <v>209</v>
      </c>
      <c r="F127" s="17"/>
      <c r="G127" s="17"/>
      <c r="H127" s="31">
        <v>43646</v>
      </c>
      <c r="I127" s="17"/>
      <c r="J127" s="17" t="s">
        <v>164</v>
      </c>
      <c r="K127" s="17" t="s">
        <v>165</v>
      </c>
      <c r="L127" s="17" t="s">
        <v>22</v>
      </c>
      <c r="M127" s="17"/>
      <c r="N127" s="17">
        <v>1</v>
      </c>
      <c r="O127" s="47">
        <v>8401.09</v>
      </c>
      <c r="P127" s="61">
        <v>4181.49</v>
      </c>
      <c r="Q127" s="35">
        <v>1692.48</v>
      </c>
      <c r="R127" s="35">
        <v>5873.97</v>
      </c>
      <c r="S127" s="36">
        <f t="shared" si="1"/>
        <v>2527.12</v>
      </c>
    </row>
    <row r="128" spans="1:19" ht="15.75">
      <c r="A128" s="16">
        <v>26</v>
      </c>
      <c r="B128" s="17" t="s">
        <v>210</v>
      </c>
      <c r="C128" s="30">
        <v>4500000301</v>
      </c>
      <c r="D128" s="18">
        <v>4500000215</v>
      </c>
      <c r="E128" s="17" t="s">
        <v>211</v>
      </c>
      <c r="F128" s="17"/>
      <c r="G128" s="17"/>
      <c r="H128" s="31">
        <v>43646</v>
      </c>
      <c r="I128" s="17"/>
      <c r="J128" s="17" t="s">
        <v>164</v>
      </c>
      <c r="K128" s="17" t="s">
        <v>165</v>
      </c>
      <c r="L128" s="17" t="s">
        <v>22</v>
      </c>
      <c r="M128" s="17"/>
      <c r="N128" s="17">
        <v>1</v>
      </c>
      <c r="O128" s="47">
        <v>8140.86</v>
      </c>
      <c r="P128" s="61">
        <v>4051.97</v>
      </c>
      <c r="Q128" s="35">
        <v>1640.05</v>
      </c>
      <c r="R128" s="35">
        <v>5692.02</v>
      </c>
      <c r="S128" s="36">
        <f t="shared" si="1"/>
        <v>2448.8399999999992</v>
      </c>
    </row>
    <row r="129" spans="1:19" ht="15.75">
      <c r="A129" s="16">
        <v>27</v>
      </c>
      <c r="B129" s="17" t="s">
        <v>212</v>
      </c>
      <c r="C129" s="30">
        <v>4500000302</v>
      </c>
      <c r="D129" s="18">
        <v>4500000216</v>
      </c>
      <c r="E129" s="17" t="s">
        <v>211</v>
      </c>
      <c r="F129" s="17"/>
      <c r="G129" s="17"/>
      <c r="H129" s="31">
        <v>43646</v>
      </c>
      <c r="I129" s="17"/>
      <c r="J129" s="17" t="s">
        <v>164</v>
      </c>
      <c r="K129" s="17" t="s">
        <v>165</v>
      </c>
      <c r="L129" s="17" t="s">
        <v>22</v>
      </c>
      <c r="M129" s="17"/>
      <c r="N129" s="17">
        <v>1</v>
      </c>
      <c r="O129" s="47">
        <v>8140.86</v>
      </c>
      <c r="P129" s="61">
        <v>4051.97</v>
      </c>
      <c r="Q129" s="35">
        <v>1640.05</v>
      </c>
      <c r="R129" s="35">
        <v>5692.02</v>
      </c>
      <c r="S129" s="36">
        <f t="shared" si="1"/>
        <v>2448.8399999999992</v>
      </c>
    </row>
    <row r="130" spans="1:19" ht="15.75">
      <c r="A130" s="16">
        <v>28</v>
      </c>
      <c r="B130" s="17" t="s">
        <v>213</v>
      </c>
      <c r="C130" s="30">
        <v>4500000303</v>
      </c>
      <c r="D130" s="18">
        <v>4500000213</v>
      </c>
      <c r="E130" s="17" t="s">
        <v>214</v>
      </c>
      <c r="F130" s="17"/>
      <c r="G130" s="17"/>
      <c r="H130" s="31">
        <v>43646</v>
      </c>
      <c r="I130" s="17"/>
      <c r="J130" s="17" t="s">
        <v>164</v>
      </c>
      <c r="K130" s="17" t="s">
        <v>165</v>
      </c>
      <c r="L130" s="17" t="s">
        <v>22</v>
      </c>
      <c r="M130" s="17"/>
      <c r="N130" s="17">
        <v>1</v>
      </c>
      <c r="O130" s="47">
        <v>7316.82</v>
      </c>
      <c r="P130" s="61">
        <v>3641.82</v>
      </c>
      <c r="Q130" s="35">
        <v>1474.04</v>
      </c>
      <c r="R130" s="35">
        <v>5115.8599999999997</v>
      </c>
      <c r="S130" s="36">
        <f t="shared" si="1"/>
        <v>2200.96</v>
      </c>
    </row>
    <row r="131" spans="1:19" ht="15.75">
      <c r="A131" s="16">
        <v>29</v>
      </c>
      <c r="B131" s="63" t="s">
        <v>215</v>
      </c>
      <c r="C131" s="30">
        <v>4500000304</v>
      </c>
      <c r="D131" s="64">
        <v>4500000211</v>
      </c>
      <c r="E131" s="63" t="s">
        <v>216</v>
      </c>
      <c r="F131" s="63"/>
      <c r="G131" s="63"/>
      <c r="H131" s="65">
        <v>43646</v>
      </c>
      <c r="I131" s="63"/>
      <c r="J131" s="63" t="s">
        <v>164</v>
      </c>
      <c r="K131" s="63" t="s">
        <v>165</v>
      </c>
      <c r="L131" s="17" t="s">
        <v>22</v>
      </c>
      <c r="M131" s="63"/>
      <c r="N131" s="63">
        <v>1</v>
      </c>
      <c r="O131" s="66">
        <v>7214.02</v>
      </c>
      <c r="P131" s="61">
        <v>3590.66</v>
      </c>
      <c r="Q131" s="67">
        <v>1453.33</v>
      </c>
      <c r="R131" s="67">
        <v>5043.99</v>
      </c>
      <c r="S131" s="68">
        <f t="shared" si="1"/>
        <v>2170.0300000000007</v>
      </c>
    </row>
    <row r="132" spans="1:19" ht="15.75">
      <c r="A132" s="16">
        <v>30</v>
      </c>
      <c r="B132" s="17" t="s">
        <v>217</v>
      </c>
      <c r="C132" s="30">
        <v>4500000305</v>
      </c>
      <c r="D132" s="18">
        <v>4500000207</v>
      </c>
      <c r="E132" s="17" t="s">
        <v>218</v>
      </c>
      <c r="F132" s="17"/>
      <c r="G132" s="17"/>
      <c r="H132" s="31">
        <v>43646</v>
      </c>
      <c r="I132" s="17"/>
      <c r="J132" s="17" t="s">
        <v>164</v>
      </c>
      <c r="K132" s="17" t="s">
        <v>165</v>
      </c>
      <c r="L132" s="17" t="s">
        <v>22</v>
      </c>
      <c r="M132" s="17"/>
      <c r="N132" s="17">
        <v>1</v>
      </c>
      <c r="O132" s="47">
        <v>6807.12</v>
      </c>
      <c r="P132" s="61">
        <v>3388.13</v>
      </c>
      <c r="Q132" s="35">
        <v>1371.35</v>
      </c>
      <c r="R132" s="35">
        <v>4759.4799999999996</v>
      </c>
      <c r="S132" s="36">
        <f t="shared" si="1"/>
        <v>2047.6400000000003</v>
      </c>
    </row>
    <row r="133" spans="1:19" ht="15.75">
      <c r="A133" s="16">
        <v>31</v>
      </c>
      <c r="B133" s="17" t="s">
        <v>219</v>
      </c>
      <c r="C133" s="30">
        <v>4500000306</v>
      </c>
      <c r="D133" s="18">
        <v>4500000201</v>
      </c>
      <c r="E133" s="17" t="s">
        <v>220</v>
      </c>
      <c r="F133" s="17"/>
      <c r="G133" s="17"/>
      <c r="H133" s="31">
        <v>43646</v>
      </c>
      <c r="I133" s="17"/>
      <c r="J133" s="17" t="s">
        <v>164</v>
      </c>
      <c r="K133" s="17" t="s">
        <v>165</v>
      </c>
      <c r="L133" s="17" t="s">
        <v>22</v>
      </c>
      <c r="M133" s="17"/>
      <c r="N133" s="17">
        <v>1</v>
      </c>
      <c r="O133" s="47">
        <v>6227.27</v>
      </c>
      <c r="P133" s="61">
        <v>3099.51</v>
      </c>
      <c r="Q133" s="35">
        <v>1254.54</v>
      </c>
      <c r="R133" s="35">
        <v>4354.05</v>
      </c>
      <c r="S133" s="36">
        <f t="shared" si="1"/>
        <v>1873.2200000000003</v>
      </c>
    </row>
    <row r="134" spans="1:19" ht="15.75">
      <c r="A134" s="16">
        <v>32</v>
      </c>
      <c r="B134" s="17" t="s">
        <v>221</v>
      </c>
      <c r="C134" s="30">
        <v>4500000307</v>
      </c>
      <c r="D134" s="18">
        <v>4500000260</v>
      </c>
      <c r="E134" s="17" t="s">
        <v>222</v>
      </c>
      <c r="F134" s="17"/>
      <c r="G134" s="17"/>
      <c r="H134" s="31">
        <v>43646</v>
      </c>
      <c r="I134" s="17"/>
      <c r="J134" s="17" t="s">
        <v>164</v>
      </c>
      <c r="K134" s="17" t="s">
        <v>165</v>
      </c>
      <c r="L134" s="17" t="s">
        <v>22</v>
      </c>
      <c r="M134" s="17"/>
      <c r="N134" s="17">
        <v>1</v>
      </c>
      <c r="O134" s="47">
        <v>5544.6</v>
      </c>
      <c r="P134" s="61">
        <v>2759.73</v>
      </c>
      <c r="Q134" s="35">
        <v>1117.01</v>
      </c>
      <c r="R134" s="35">
        <v>3876.74</v>
      </c>
      <c r="S134" s="36">
        <f t="shared" si="1"/>
        <v>1667.8600000000006</v>
      </c>
    </row>
    <row r="135" spans="1:19" ht="15.75">
      <c r="A135" s="16">
        <v>33</v>
      </c>
      <c r="B135" s="17" t="s">
        <v>223</v>
      </c>
      <c r="C135" s="30">
        <v>4500000308</v>
      </c>
      <c r="D135" s="18">
        <v>4500000261</v>
      </c>
      <c r="E135" s="17" t="s">
        <v>222</v>
      </c>
      <c r="F135" s="17"/>
      <c r="G135" s="17"/>
      <c r="H135" s="31">
        <v>43646</v>
      </c>
      <c r="I135" s="17"/>
      <c r="J135" s="17" t="s">
        <v>164</v>
      </c>
      <c r="K135" s="17" t="s">
        <v>165</v>
      </c>
      <c r="L135" s="17" t="s">
        <v>22</v>
      </c>
      <c r="M135" s="17"/>
      <c r="N135" s="17">
        <v>1</v>
      </c>
      <c r="O135" s="47">
        <v>5544.6</v>
      </c>
      <c r="P135" s="61">
        <v>2759.73</v>
      </c>
      <c r="Q135" s="35">
        <v>1117.01</v>
      </c>
      <c r="R135" s="35">
        <v>3876.74</v>
      </c>
      <c r="S135" s="36">
        <f t="shared" si="1"/>
        <v>1667.8600000000006</v>
      </c>
    </row>
    <row r="136" spans="1:19" ht="15.75">
      <c r="A136" s="16">
        <v>34</v>
      </c>
      <c r="B136" s="17" t="s">
        <v>224</v>
      </c>
      <c r="C136" s="30">
        <v>4500000309</v>
      </c>
      <c r="D136" s="18">
        <v>4500000262</v>
      </c>
      <c r="E136" s="17" t="s">
        <v>222</v>
      </c>
      <c r="F136" s="17"/>
      <c r="G136" s="17"/>
      <c r="H136" s="31">
        <v>43646</v>
      </c>
      <c r="I136" s="17"/>
      <c r="J136" s="17" t="s">
        <v>164</v>
      </c>
      <c r="K136" s="17" t="s">
        <v>165</v>
      </c>
      <c r="L136" s="17" t="s">
        <v>22</v>
      </c>
      <c r="M136" s="17"/>
      <c r="N136" s="17">
        <v>1</v>
      </c>
      <c r="O136" s="47">
        <v>5544.6</v>
      </c>
      <c r="P136" s="61">
        <v>2759.73</v>
      </c>
      <c r="Q136" s="35">
        <v>1117.01</v>
      </c>
      <c r="R136" s="35">
        <v>3876.74</v>
      </c>
      <c r="S136" s="36">
        <f t="shared" si="1"/>
        <v>1667.8600000000006</v>
      </c>
    </row>
    <row r="137" spans="1:19" ht="15.75">
      <c r="A137" s="16">
        <v>35</v>
      </c>
      <c r="B137" s="17" t="s">
        <v>225</v>
      </c>
      <c r="C137" s="30">
        <v>4500000310</v>
      </c>
      <c r="D137" s="18">
        <v>4500000263</v>
      </c>
      <c r="E137" s="17" t="s">
        <v>222</v>
      </c>
      <c r="F137" s="17"/>
      <c r="G137" s="17"/>
      <c r="H137" s="31">
        <v>43646</v>
      </c>
      <c r="I137" s="17"/>
      <c r="J137" s="17" t="s">
        <v>164</v>
      </c>
      <c r="K137" s="17" t="s">
        <v>165</v>
      </c>
      <c r="L137" s="17" t="s">
        <v>22</v>
      </c>
      <c r="M137" s="17"/>
      <c r="N137" s="17">
        <v>1</v>
      </c>
      <c r="O137" s="47">
        <v>5544.6</v>
      </c>
      <c r="P137" s="61">
        <v>2759.73</v>
      </c>
      <c r="Q137" s="35">
        <v>1117.01</v>
      </c>
      <c r="R137" s="35">
        <v>3876.74</v>
      </c>
      <c r="S137" s="36">
        <f t="shared" si="1"/>
        <v>1667.8600000000006</v>
      </c>
    </row>
    <row r="138" spans="1:19" ht="15.75">
      <c r="A138" s="16">
        <v>36</v>
      </c>
      <c r="B138" s="17" t="s">
        <v>226</v>
      </c>
      <c r="C138" s="30">
        <v>4500000311</v>
      </c>
      <c r="D138" s="18">
        <v>4500000264</v>
      </c>
      <c r="E138" s="17" t="s">
        <v>222</v>
      </c>
      <c r="F138" s="17"/>
      <c r="G138" s="17"/>
      <c r="H138" s="31">
        <v>43646</v>
      </c>
      <c r="I138" s="17"/>
      <c r="J138" s="17" t="s">
        <v>164</v>
      </c>
      <c r="K138" s="17" t="s">
        <v>165</v>
      </c>
      <c r="L138" s="17" t="s">
        <v>22</v>
      </c>
      <c r="M138" s="17"/>
      <c r="N138" s="17">
        <v>1</v>
      </c>
      <c r="O138" s="47">
        <v>5544.6</v>
      </c>
      <c r="P138" s="61">
        <v>2759.73</v>
      </c>
      <c r="Q138" s="35">
        <v>1117.01</v>
      </c>
      <c r="R138" s="35">
        <v>3876.74</v>
      </c>
      <c r="S138" s="36">
        <f t="shared" si="1"/>
        <v>1667.8600000000006</v>
      </c>
    </row>
    <row r="139" spans="1:19" ht="15.75">
      <c r="A139" s="16">
        <v>37</v>
      </c>
      <c r="B139" s="17" t="s">
        <v>227</v>
      </c>
      <c r="C139" s="30">
        <v>4500000312</v>
      </c>
      <c r="D139" s="18">
        <v>4500000253</v>
      </c>
      <c r="E139" s="17" t="s">
        <v>228</v>
      </c>
      <c r="F139" s="17"/>
      <c r="G139" s="17"/>
      <c r="H139" s="31">
        <v>43646</v>
      </c>
      <c r="I139" s="17"/>
      <c r="J139" s="17" t="s">
        <v>164</v>
      </c>
      <c r="K139" s="17" t="s">
        <v>165</v>
      </c>
      <c r="L139" s="17" t="s">
        <v>22</v>
      </c>
      <c r="M139" s="17"/>
      <c r="N139" s="17">
        <v>1</v>
      </c>
      <c r="O139" s="47">
        <v>5352.28</v>
      </c>
      <c r="P139" s="61">
        <v>2664</v>
      </c>
      <c r="Q139" s="35">
        <v>1078.27</v>
      </c>
      <c r="R139" s="35">
        <v>3742.27</v>
      </c>
      <c r="S139" s="36">
        <f t="shared" si="1"/>
        <v>1610.0099999999998</v>
      </c>
    </row>
    <row r="140" spans="1:19" ht="15.75">
      <c r="A140" s="16">
        <v>38</v>
      </c>
      <c r="B140" s="17" t="s">
        <v>229</v>
      </c>
      <c r="C140" s="30">
        <v>4500000313</v>
      </c>
      <c r="D140" s="18">
        <v>4500000254</v>
      </c>
      <c r="E140" s="17" t="s">
        <v>228</v>
      </c>
      <c r="F140" s="17"/>
      <c r="G140" s="17"/>
      <c r="H140" s="31">
        <v>43646</v>
      </c>
      <c r="I140" s="17"/>
      <c r="J140" s="17" t="s">
        <v>164</v>
      </c>
      <c r="K140" s="17" t="s">
        <v>165</v>
      </c>
      <c r="L140" s="17" t="s">
        <v>22</v>
      </c>
      <c r="M140" s="17"/>
      <c r="N140" s="17">
        <v>1</v>
      </c>
      <c r="O140" s="47">
        <v>5352.28</v>
      </c>
      <c r="P140" s="61">
        <v>2664</v>
      </c>
      <c r="Q140" s="35">
        <v>1078.27</v>
      </c>
      <c r="R140" s="35">
        <v>3742.27</v>
      </c>
      <c r="S140" s="36">
        <f t="shared" si="1"/>
        <v>1610.0099999999998</v>
      </c>
    </row>
    <row r="141" spans="1:19" s="42" customFormat="1" ht="18.75">
      <c r="A141" s="16">
        <v>39</v>
      </c>
      <c r="B141" s="17" t="s">
        <v>230</v>
      </c>
      <c r="C141" s="30">
        <v>4500000318</v>
      </c>
      <c r="D141" s="18">
        <v>4500000205</v>
      </c>
      <c r="E141" s="17" t="s">
        <v>231</v>
      </c>
      <c r="F141" s="17"/>
      <c r="G141" s="17"/>
      <c r="H141" s="31">
        <v>43646</v>
      </c>
      <c r="I141" s="17"/>
      <c r="J141" s="17" t="s">
        <v>164</v>
      </c>
      <c r="K141" s="17" t="s">
        <v>165</v>
      </c>
      <c r="L141" s="17" t="s">
        <v>22</v>
      </c>
      <c r="M141" s="17"/>
      <c r="N141" s="17">
        <v>1</v>
      </c>
      <c r="O141" s="47">
        <v>5311.31</v>
      </c>
      <c r="P141" s="61">
        <v>2643.61</v>
      </c>
      <c r="Q141" s="35">
        <v>1070.01</v>
      </c>
      <c r="R141" s="35">
        <v>3713.62</v>
      </c>
      <c r="S141" s="36">
        <f t="shared" si="1"/>
        <v>1597.6900000000005</v>
      </c>
    </row>
    <row r="142" spans="1:19" s="14" customFormat="1" ht="15.75">
      <c r="A142" s="16">
        <v>40</v>
      </c>
      <c r="B142" s="17" t="s">
        <v>232</v>
      </c>
      <c r="C142" s="30">
        <v>4500000319</v>
      </c>
      <c r="D142" s="18">
        <v>4500000212</v>
      </c>
      <c r="E142" s="17" t="s">
        <v>233</v>
      </c>
      <c r="F142" s="17"/>
      <c r="G142" s="17"/>
      <c r="H142" s="31">
        <v>43646</v>
      </c>
      <c r="I142" s="17"/>
      <c r="J142" s="17" t="s">
        <v>164</v>
      </c>
      <c r="K142" s="17" t="s">
        <v>165</v>
      </c>
      <c r="L142" s="17" t="s">
        <v>22</v>
      </c>
      <c r="M142" s="17"/>
      <c r="N142" s="17">
        <v>1</v>
      </c>
      <c r="O142" s="47">
        <v>4047.44</v>
      </c>
      <c r="P142" s="61">
        <v>2014.54</v>
      </c>
      <c r="Q142" s="35">
        <v>815.39</v>
      </c>
      <c r="R142" s="35">
        <v>2829.93</v>
      </c>
      <c r="S142" s="36">
        <f t="shared" si="1"/>
        <v>1217.5100000000002</v>
      </c>
    </row>
    <row r="143" spans="1:19" s="69" customFormat="1" ht="18.75">
      <c r="A143" s="16">
        <v>41</v>
      </c>
      <c r="B143" s="17" t="s">
        <v>234</v>
      </c>
      <c r="C143" s="30">
        <v>4500000320</v>
      </c>
      <c r="D143" s="18">
        <v>4500000234</v>
      </c>
      <c r="E143" s="17" t="s">
        <v>235</v>
      </c>
      <c r="F143" s="17"/>
      <c r="G143" s="17"/>
      <c r="H143" s="31">
        <v>43646</v>
      </c>
      <c r="I143" s="17"/>
      <c r="J143" s="17" t="s">
        <v>164</v>
      </c>
      <c r="K143" s="17" t="s">
        <v>165</v>
      </c>
      <c r="L143" s="17" t="s">
        <v>22</v>
      </c>
      <c r="M143" s="17"/>
      <c r="N143" s="17">
        <v>1</v>
      </c>
      <c r="O143" s="47">
        <v>3526.19</v>
      </c>
      <c r="P143" s="61">
        <v>1755.09</v>
      </c>
      <c r="Q143" s="35">
        <v>710.39</v>
      </c>
      <c r="R143" s="35">
        <v>2465.48</v>
      </c>
      <c r="S143" s="36">
        <f t="shared" si="1"/>
        <v>1060.71</v>
      </c>
    </row>
    <row r="144" spans="1:19" s="70" customFormat="1" ht="15.75">
      <c r="A144" s="16">
        <v>42</v>
      </c>
      <c r="B144" s="17" t="s">
        <v>236</v>
      </c>
      <c r="C144" s="30">
        <v>4500000321</v>
      </c>
      <c r="D144" s="18">
        <v>4500000245</v>
      </c>
      <c r="E144" s="17" t="s">
        <v>237</v>
      </c>
      <c r="F144" s="17"/>
      <c r="G144" s="17"/>
      <c r="H144" s="31">
        <v>43646</v>
      </c>
      <c r="I144" s="17"/>
      <c r="J144" s="17" t="s">
        <v>164</v>
      </c>
      <c r="K144" s="17" t="s">
        <v>165</v>
      </c>
      <c r="L144" s="17" t="s">
        <v>22</v>
      </c>
      <c r="M144" s="17"/>
      <c r="N144" s="17">
        <v>1</v>
      </c>
      <c r="O144" s="47">
        <v>3131.91</v>
      </c>
      <c r="P144" s="61">
        <v>1558.85</v>
      </c>
      <c r="Q144" s="35">
        <v>630.95000000000005</v>
      </c>
      <c r="R144" s="35">
        <v>2189.8000000000002</v>
      </c>
      <c r="S144" s="36">
        <f t="shared" si="1"/>
        <v>942.10999999999967</v>
      </c>
    </row>
    <row r="145" spans="1:22" s="70" customFormat="1" ht="15.75">
      <c r="A145" s="16">
        <v>43</v>
      </c>
      <c r="B145" s="17" t="s">
        <v>238</v>
      </c>
      <c r="C145" s="30">
        <v>4500000322</v>
      </c>
      <c r="D145" s="18">
        <v>4500000246</v>
      </c>
      <c r="E145" s="17" t="s">
        <v>237</v>
      </c>
      <c r="F145" s="17"/>
      <c r="G145" s="17"/>
      <c r="H145" s="31">
        <v>43646</v>
      </c>
      <c r="I145" s="17"/>
      <c r="J145" s="17" t="s">
        <v>164</v>
      </c>
      <c r="K145" s="17" t="s">
        <v>165</v>
      </c>
      <c r="L145" s="17" t="s">
        <v>22</v>
      </c>
      <c r="M145" s="17"/>
      <c r="N145" s="17">
        <v>1</v>
      </c>
      <c r="O145" s="47">
        <v>3131.91</v>
      </c>
      <c r="P145" s="61">
        <v>1558.85</v>
      </c>
      <c r="Q145" s="35">
        <v>630.95000000000005</v>
      </c>
      <c r="R145" s="35">
        <v>2189.8000000000002</v>
      </c>
      <c r="S145" s="36">
        <f t="shared" si="1"/>
        <v>942.10999999999967</v>
      </c>
    </row>
    <row r="146" spans="1:22" s="70" customFormat="1" ht="15.75">
      <c r="A146" s="16">
        <v>44</v>
      </c>
      <c r="B146" s="17" t="s">
        <v>239</v>
      </c>
      <c r="C146" s="30">
        <v>4500000323</v>
      </c>
      <c r="D146" s="18">
        <v>4500000247</v>
      </c>
      <c r="E146" s="17" t="s">
        <v>237</v>
      </c>
      <c r="F146" s="17"/>
      <c r="G146" s="17"/>
      <c r="H146" s="31">
        <v>43646</v>
      </c>
      <c r="I146" s="17"/>
      <c r="J146" s="17" t="s">
        <v>164</v>
      </c>
      <c r="K146" s="17" t="s">
        <v>165</v>
      </c>
      <c r="L146" s="17" t="s">
        <v>22</v>
      </c>
      <c r="M146" s="17"/>
      <c r="N146" s="17">
        <v>1</v>
      </c>
      <c r="O146" s="47">
        <v>3131.91</v>
      </c>
      <c r="P146" s="61">
        <v>1558.85</v>
      </c>
      <c r="Q146" s="35">
        <v>630.95000000000005</v>
      </c>
      <c r="R146" s="35">
        <v>2189.8000000000002</v>
      </c>
      <c r="S146" s="36">
        <f t="shared" si="1"/>
        <v>942.10999999999967</v>
      </c>
    </row>
    <row r="147" spans="1:22" s="14" customFormat="1" ht="15.75">
      <c r="A147" s="16">
        <v>45</v>
      </c>
      <c r="B147" s="17" t="s">
        <v>240</v>
      </c>
      <c r="C147" s="30">
        <v>4500000324</v>
      </c>
      <c r="D147" s="18">
        <v>4500000248</v>
      </c>
      <c r="E147" s="17" t="s">
        <v>237</v>
      </c>
      <c r="F147" s="17"/>
      <c r="G147" s="17"/>
      <c r="H147" s="31">
        <v>43646</v>
      </c>
      <c r="I147" s="17"/>
      <c r="J147" s="17" t="s">
        <v>164</v>
      </c>
      <c r="K147" s="17" t="s">
        <v>165</v>
      </c>
      <c r="L147" s="17" t="s">
        <v>22</v>
      </c>
      <c r="M147" s="17"/>
      <c r="N147" s="17">
        <v>1</v>
      </c>
      <c r="O147" s="47">
        <v>3131.91</v>
      </c>
      <c r="P147" s="61">
        <v>1558.85</v>
      </c>
      <c r="Q147" s="35">
        <v>630.95000000000005</v>
      </c>
      <c r="R147" s="35">
        <v>2189.8000000000002</v>
      </c>
      <c r="S147" s="36">
        <f t="shared" si="1"/>
        <v>942.10999999999967</v>
      </c>
    </row>
    <row r="148" spans="1:22" s="14" customFormat="1" ht="15.75">
      <c r="A148" s="16">
        <v>46</v>
      </c>
      <c r="B148" s="17"/>
      <c r="C148" s="49"/>
      <c r="D148" s="50"/>
      <c r="E148" s="17" t="s">
        <v>241</v>
      </c>
      <c r="F148" s="17"/>
      <c r="G148" s="17"/>
      <c r="H148" s="16"/>
      <c r="I148" s="17"/>
      <c r="J148" s="17" t="s">
        <v>164</v>
      </c>
      <c r="K148" s="17"/>
      <c r="L148" s="32"/>
      <c r="M148" s="17"/>
      <c r="N148" s="17">
        <v>1</v>
      </c>
      <c r="O148" s="52">
        <v>0</v>
      </c>
      <c r="P148" s="46">
        <v>0</v>
      </c>
      <c r="Q148" s="53">
        <v>0</v>
      </c>
      <c r="R148" s="52">
        <v>0</v>
      </c>
      <c r="S148" s="52">
        <f t="shared" si="1"/>
        <v>0</v>
      </c>
    </row>
    <row r="149" spans="1:22" s="14" customFormat="1" ht="15.75">
      <c r="A149" s="16">
        <v>47</v>
      </c>
      <c r="B149" s="17"/>
      <c r="C149" s="49"/>
      <c r="D149" s="50"/>
      <c r="E149" s="17" t="s">
        <v>242</v>
      </c>
      <c r="F149" s="17"/>
      <c r="G149" s="17"/>
      <c r="H149" s="16"/>
      <c r="I149" s="17"/>
      <c r="J149" s="17" t="s">
        <v>164</v>
      </c>
      <c r="K149" s="17"/>
      <c r="L149" s="32"/>
      <c r="M149" s="17"/>
      <c r="N149" s="17">
        <v>1</v>
      </c>
      <c r="O149" s="52">
        <v>0</v>
      </c>
      <c r="P149" s="46">
        <v>0</v>
      </c>
      <c r="Q149" s="53">
        <v>0</v>
      </c>
      <c r="R149" s="52">
        <v>0</v>
      </c>
      <c r="S149" s="52">
        <f t="shared" si="1"/>
        <v>0</v>
      </c>
    </row>
    <row r="150" spans="1:22" s="14" customFormat="1" ht="15.75">
      <c r="A150" s="16">
        <v>48</v>
      </c>
      <c r="B150" s="17"/>
      <c r="C150" s="49"/>
      <c r="D150" s="50"/>
      <c r="E150" s="17" t="s">
        <v>243</v>
      </c>
      <c r="F150" s="17"/>
      <c r="G150" s="17"/>
      <c r="H150" s="16"/>
      <c r="I150" s="17"/>
      <c r="J150" s="17" t="s">
        <v>164</v>
      </c>
      <c r="K150" s="17"/>
      <c r="L150" s="32"/>
      <c r="M150" s="17"/>
      <c r="N150" s="17">
        <v>1</v>
      </c>
      <c r="O150" s="52">
        <v>0</v>
      </c>
      <c r="P150" s="46">
        <v>0</v>
      </c>
      <c r="Q150" s="53">
        <v>0</v>
      </c>
      <c r="R150" s="52">
        <v>0</v>
      </c>
      <c r="S150" s="52">
        <f t="shared" si="1"/>
        <v>0</v>
      </c>
    </row>
    <row r="151" spans="1:22" s="29" customFormat="1" ht="20.25">
      <c r="A151" s="16">
        <v>49</v>
      </c>
      <c r="B151" s="17"/>
      <c r="C151" s="49"/>
      <c r="D151" s="49" t="s">
        <v>244</v>
      </c>
      <c r="E151" s="17" t="s">
        <v>218</v>
      </c>
      <c r="F151" s="17"/>
      <c r="G151" s="17"/>
      <c r="H151" s="16"/>
      <c r="I151" s="17"/>
      <c r="J151" s="17" t="s">
        <v>164</v>
      </c>
      <c r="K151" s="17"/>
      <c r="L151" s="32"/>
      <c r="M151" s="17"/>
      <c r="N151" s="17">
        <v>1</v>
      </c>
      <c r="O151" s="52">
        <v>0</v>
      </c>
      <c r="P151" s="46">
        <v>0</v>
      </c>
      <c r="Q151" s="53">
        <v>0</v>
      </c>
      <c r="R151" s="52">
        <v>0</v>
      </c>
      <c r="S151" s="52">
        <f t="shared" si="1"/>
        <v>0</v>
      </c>
    </row>
    <row r="152" spans="1:22" s="51" customFormat="1" ht="14.25" customHeight="1">
      <c r="A152" s="101" t="s">
        <v>245</v>
      </c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54">
        <f>SUM(O103:O148)</f>
        <v>1122270.7900000003</v>
      </c>
      <c r="P152" s="71">
        <f>SUM(P103:P148)</f>
        <v>558590.65999999968</v>
      </c>
      <c r="Q152" s="54">
        <f>SUM(Q103:Q148)</f>
        <v>226091.49000000008</v>
      </c>
      <c r="R152" s="54">
        <f>SUM(R103:R148)</f>
        <v>784682.15000000014</v>
      </c>
      <c r="S152" s="54">
        <f>SUM(S103:S148)</f>
        <v>337588.6399999999</v>
      </c>
      <c r="V152" s="72"/>
    </row>
    <row r="153" spans="1:22" s="29" customFormat="1" ht="20.25">
      <c r="A153" s="15"/>
      <c r="B153" s="15"/>
      <c r="C153" s="15"/>
      <c r="D153" s="15"/>
      <c r="E153" s="15"/>
      <c r="F153" s="15"/>
      <c r="G153" s="3"/>
      <c r="H153" s="73"/>
      <c r="I153" s="3"/>
      <c r="J153" s="3"/>
      <c r="K153" s="3"/>
      <c r="L153" s="3"/>
      <c r="M153" s="3"/>
      <c r="N153" s="3"/>
      <c r="O153" s="74"/>
      <c r="P153" s="74"/>
      <c r="Q153" s="74"/>
      <c r="R153" s="74"/>
      <c r="S153" s="74"/>
    </row>
    <row r="154" spans="1:22" s="69" customFormat="1" ht="24" customHeight="1">
      <c r="A154" s="106" t="s">
        <v>246</v>
      </c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75"/>
      <c r="M154" s="75"/>
      <c r="N154" s="75"/>
      <c r="O154" s="76">
        <f>SUM(O95,O152)</f>
        <v>3062968.5200000005</v>
      </c>
      <c r="P154" s="76">
        <f>SUM(Q95,P152)</f>
        <v>888601.37999999954</v>
      </c>
      <c r="Q154" s="76">
        <f>SUM(Q95,Q152)</f>
        <v>556102.21</v>
      </c>
      <c r="R154" s="76">
        <f>SUM(R95,R152)</f>
        <v>2111275.12</v>
      </c>
      <c r="S154" s="77">
        <f>SUM(S95,S152)</f>
        <v>951693.4</v>
      </c>
    </row>
    <row r="155" spans="1:22" s="69" customFormat="1" ht="24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9"/>
      <c r="M155" s="79"/>
      <c r="N155" s="79"/>
      <c r="O155" s="80"/>
      <c r="P155" s="80"/>
      <c r="Q155" s="80"/>
      <c r="R155" s="80"/>
      <c r="S155" s="80"/>
    </row>
    <row r="156" spans="1:22" s="81" customFormat="1" ht="24" customHeight="1">
      <c r="A156" s="101" t="s">
        <v>1</v>
      </c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</row>
    <row r="157" spans="1:22" s="42" customFormat="1" ht="18.75" customHeight="1">
      <c r="A157" s="101" t="s">
        <v>2</v>
      </c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</row>
    <row r="158" spans="1:22" ht="20.25">
      <c r="A158" s="106" t="s">
        <v>247</v>
      </c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</row>
    <row r="159" spans="1:22" ht="78.75">
      <c r="A159" s="2" t="s">
        <v>4</v>
      </c>
      <c r="B159" s="3" t="s">
        <v>27</v>
      </c>
      <c r="C159" s="3" t="s">
        <v>28</v>
      </c>
      <c r="D159" s="5" t="s">
        <v>29</v>
      </c>
      <c r="E159" s="3" t="s">
        <v>5</v>
      </c>
      <c r="F159" s="3" t="s">
        <v>6</v>
      </c>
      <c r="G159" s="3" t="s">
        <v>7</v>
      </c>
      <c r="H159" s="3" t="s">
        <v>8</v>
      </c>
      <c r="I159" s="3" t="s">
        <v>30</v>
      </c>
      <c r="J159" s="3" t="s">
        <v>11</v>
      </c>
      <c r="K159" s="3" t="s">
        <v>12</v>
      </c>
      <c r="L159" s="3" t="s">
        <v>13</v>
      </c>
      <c r="M159" s="6" t="s">
        <v>14</v>
      </c>
      <c r="N159" s="3" t="s">
        <v>15</v>
      </c>
      <c r="O159" s="3" t="s">
        <v>31</v>
      </c>
      <c r="P159" s="7" t="s">
        <v>17</v>
      </c>
      <c r="Q159" s="7" t="s">
        <v>18</v>
      </c>
      <c r="R159" s="7" t="s">
        <v>19</v>
      </c>
      <c r="S159" s="8" t="s">
        <v>20</v>
      </c>
    </row>
    <row r="160" spans="1:22" ht="15">
      <c r="A160" s="82">
        <v>1</v>
      </c>
      <c r="B160" s="4" t="s">
        <v>248</v>
      </c>
      <c r="C160" s="83">
        <v>4500000087</v>
      </c>
      <c r="D160" s="83">
        <v>4500000087</v>
      </c>
      <c r="E160" s="4" t="s">
        <v>249</v>
      </c>
      <c r="F160" s="4"/>
      <c r="G160" s="4"/>
      <c r="H160" s="84">
        <v>43465</v>
      </c>
      <c r="I160" s="4"/>
      <c r="J160" s="4" t="s">
        <v>164</v>
      </c>
      <c r="K160" s="4" t="s">
        <v>165</v>
      </c>
      <c r="L160" s="4" t="s">
        <v>22</v>
      </c>
      <c r="M160" s="4"/>
      <c r="N160" s="4">
        <v>1</v>
      </c>
      <c r="O160" s="85">
        <v>41023.64</v>
      </c>
      <c r="P160" s="85">
        <v>41023.64</v>
      </c>
      <c r="Q160" s="86">
        <v>28878.49</v>
      </c>
      <c r="R160" s="87">
        <v>34959.4</v>
      </c>
      <c r="S160" s="87">
        <f>O160-R160</f>
        <v>6064.239999999998</v>
      </c>
    </row>
    <row r="161" spans="1:19" ht="15">
      <c r="A161" s="82">
        <v>2</v>
      </c>
      <c r="B161" s="4" t="s">
        <v>250</v>
      </c>
      <c r="C161" s="83">
        <v>4500000095</v>
      </c>
      <c r="D161" s="83">
        <v>4500000095</v>
      </c>
      <c r="E161" s="4" t="s">
        <v>251</v>
      </c>
      <c r="F161" s="4"/>
      <c r="G161" s="4"/>
      <c r="H161" s="84">
        <v>43465</v>
      </c>
      <c r="I161" s="4"/>
      <c r="J161" s="4" t="s">
        <v>164</v>
      </c>
      <c r="K161" s="4" t="s">
        <v>165</v>
      </c>
      <c r="L161" s="4" t="s">
        <v>22</v>
      </c>
      <c r="M161" s="4"/>
      <c r="N161" s="4">
        <v>1</v>
      </c>
      <c r="O161" s="85">
        <v>13047</v>
      </c>
      <c r="P161" s="85">
        <v>13047</v>
      </c>
      <c r="Q161" s="86">
        <v>9184.41</v>
      </c>
      <c r="R161" s="87">
        <v>11118.35</v>
      </c>
      <c r="S161" s="87">
        <f>O161-R161</f>
        <v>1928.6499999999996</v>
      </c>
    </row>
    <row r="162" spans="1:19" ht="15">
      <c r="A162" s="82">
        <v>3</v>
      </c>
      <c r="B162" s="4" t="s">
        <v>252</v>
      </c>
      <c r="C162" s="83">
        <v>4500000088</v>
      </c>
      <c r="D162" s="83">
        <v>4500000088</v>
      </c>
      <c r="E162" s="4" t="s">
        <v>253</v>
      </c>
      <c r="F162" s="4"/>
      <c r="G162" s="4"/>
      <c r="H162" s="84">
        <v>43465</v>
      </c>
      <c r="I162" s="4"/>
      <c r="J162" s="4" t="s">
        <v>164</v>
      </c>
      <c r="K162" s="4" t="s">
        <v>165</v>
      </c>
      <c r="L162" s="4" t="s">
        <v>22</v>
      </c>
      <c r="M162" s="4"/>
      <c r="N162" s="4">
        <v>1</v>
      </c>
      <c r="O162" s="85">
        <v>11224</v>
      </c>
      <c r="P162" s="85">
        <v>11224</v>
      </c>
      <c r="Q162" s="86">
        <v>8019.79</v>
      </c>
      <c r="R162" s="87">
        <v>9624.09</v>
      </c>
      <c r="S162" s="87">
        <f>O162-R162</f>
        <v>1599.9099999999999</v>
      </c>
    </row>
    <row r="163" spans="1:19" ht="18.75">
      <c r="A163" s="107" t="s">
        <v>254</v>
      </c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88">
        <f>SUM($O$160:O162)</f>
        <v>65294.64</v>
      </c>
      <c r="P163" s="88">
        <f>SUM(P160:P162)</f>
        <v>65294.64</v>
      </c>
      <c r="Q163" s="88">
        <f>SUM(Q160:Q162)</f>
        <v>46082.69</v>
      </c>
      <c r="R163" s="88">
        <f>SUM(R160:R162)</f>
        <v>55701.84</v>
      </c>
      <c r="S163" s="88">
        <f>O163-R163</f>
        <v>9592.8000000000029</v>
      </c>
    </row>
    <row r="164" spans="1:19" ht="18.75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90"/>
      <c r="P164" s="90"/>
      <c r="Q164" s="90"/>
      <c r="R164" s="90"/>
      <c r="S164" s="90"/>
    </row>
    <row r="165" spans="1:19" ht="20.25">
      <c r="A165" s="101" t="s">
        <v>1</v>
      </c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</row>
    <row r="166" spans="1:19" ht="20.25">
      <c r="A166" s="101" t="s">
        <v>2</v>
      </c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</row>
    <row r="167" spans="1:19" ht="20.25">
      <c r="A167" s="108" t="s">
        <v>255</v>
      </c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</row>
    <row r="168" spans="1:19" ht="78.75">
      <c r="A168" s="2" t="s">
        <v>4</v>
      </c>
      <c r="B168" s="3" t="s">
        <v>27</v>
      </c>
      <c r="C168" s="3" t="s">
        <v>28</v>
      </c>
      <c r="D168" s="5" t="s">
        <v>29</v>
      </c>
      <c r="E168" s="3" t="s">
        <v>5</v>
      </c>
      <c r="F168" s="3" t="s">
        <v>6</v>
      </c>
      <c r="G168" s="3" t="s">
        <v>7</v>
      </c>
      <c r="H168" s="3" t="s">
        <v>8</v>
      </c>
      <c r="I168" s="3" t="s">
        <v>30</v>
      </c>
      <c r="J168" s="3" t="s">
        <v>11</v>
      </c>
      <c r="K168" s="3" t="s">
        <v>12</v>
      </c>
      <c r="L168" s="3" t="s">
        <v>13</v>
      </c>
      <c r="M168" s="6" t="s">
        <v>14</v>
      </c>
      <c r="N168" s="3" t="s">
        <v>15</v>
      </c>
      <c r="O168" s="3" t="s">
        <v>31</v>
      </c>
      <c r="P168" s="7" t="s">
        <v>17</v>
      </c>
      <c r="Q168" s="7" t="s">
        <v>18</v>
      </c>
      <c r="R168" s="7" t="s">
        <v>19</v>
      </c>
      <c r="S168" s="8" t="s">
        <v>20</v>
      </c>
    </row>
    <row r="169" spans="1:19" ht="18.75" customHeight="1">
      <c r="A169" s="11">
        <v>1</v>
      </c>
      <c r="B169" s="91" t="s">
        <v>256</v>
      </c>
      <c r="C169" s="30">
        <v>4500000497</v>
      </c>
      <c r="D169" s="30">
        <v>4500000497</v>
      </c>
      <c r="E169" s="91" t="s">
        <v>255</v>
      </c>
      <c r="F169" s="11"/>
      <c r="G169" s="11"/>
      <c r="H169" s="92">
        <v>44561</v>
      </c>
      <c r="I169" s="11"/>
      <c r="J169" s="11"/>
      <c r="K169" s="11" t="s">
        <v>257</v>
      </c>
      <c r="L169" s="11"/>
      <c r="M169" s="11"/>
      <c r="N169" s="11">
        <v>1</v>
      </c>
      <c r="O169" s="93">
        <v>46494.79</v>
      </c>
      <c r="P169" s="93">
        <v>9298.9600000000009</v>
      </c>
      <c r="Q169" s="93">
        <v>25.48</v>
      </c>
      <c r="R169" s="93">
        <v>9324.44</v>
      </c>
      <c r="S169" s="94">
        <v>37170.35</v>
      </c>
    </row>
    <row r="170" spans="1:19" ht="18.75">
      <c r="A170" s="109" t="s">
        <v>258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95">
        <v>46494.79</v>
      </c>
      <c r="P170" s="95">
        <v>9298.9600000000009</v>
      </c>
      <c r="Q170" s="95">
        <f>SUM(Q169)</f>
        <v>25.48</v>
      </c>
      <c r="R170" s="95">
        <v>9324.44</v>
      </c>
      <c r="S170" s="96">
        <v>37170.35</v>
      </c>
    </row>
    <row r="173" spans="1:19" ht="22.5">
      <c r="A173" s="105" t="s">
        <v>259</v>
      </c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97">
        <f>SUM(S8,S17,S95,S154,S163,S170)</f>
        <v>5654385.0899999999</v>
      </c>
    </row>
    <row r="183" spans="19:19">
      <c r="S183" s="98"/>
    </row>
  </sheetData>
  <autoFilter ref="E2:E183"/>
  <mergeCells count="30">
    <mergeCell ref="A173:R173"/>
    <mergeCell ref="A101:S101"/>
    <mergeCell ref="A152:N152"/>
    <mergeCell ref="A154:K154"/>
    <mergeCell ref="A156:S156"/>
    <mergeCell ref="A157:S157"/>
    <mergeCell ref="A158:S158"/>
    <mergeCell ref="A163:N163"/>
    <mergeCell ref="A165:S165"/>
    <mergeCell ref="A166:S166"/>
    <mergeCell ref="A167:S167"/>
    <mergeCell ref="A170:N170"/>
    <mergeCell ref="A100:S100"/>
    <mergeCell ref="A8:R8"/>
    <mergeCell ref="A10:S10"/>
    <mergeCell ref="A11:S11"/>
    <mergeCell ref="A12:S12"/>
    <mergeCell ref="A17:N17"/>
    <mergeCell ref="A20:S20"/>
    <mergeCell ref="A21:S21"/>
    <mergeCell ref="A22:S22"/>
    <mergeCell ref="A95:N95"/>
    <mergeCell ref="A98:S98"/>
    <mergeCell ref="A99:S99"/>
    <mergeCell ref="A7:G7"/>
    <mergeCell ref="A1:S1"/>
    <mergeCell ref="A2:S2"/>
    <mergeCell ref="A3:S3"/>
    <mergeCell ref="A4:S4"/>
    <mergeCell ref="A6:G6"/>
  </mergeCells>
  <dataValidations count="1">
    <dataValidation type="date" allowBlank="1" showInputMessage="1" showErrorMessage="1" sqref="H103">
      <formula1>42736</formula1>
      <formula2>44926</formula2>
    </dataValidation>
  </dataValidations>
  <pageMargins left="0.23622047244094499" right="0.23622047244094499" top="0.74803149606299202" bottom="0.74803149606299202" header="0.31496062992126" footer="0.31496062992126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 (HVA)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ONGUBO</dc:creator>
  <cp:lastModifiedBy>Procurement</cp:lastModifiedBy>
  <cp:lastPrinted>2023-12-20T10:29:42Z</cp:lastPrinted>
  <dcterms:created xsi:type="dcterms:W3CDTF">2023-12-20T09:35:24Z</dcterms:created>
  <dcterms:modified xsi:type="dcterms:W3CDTF">2026-10-08T07:35:18Z</dcterms:modified>
</cp:coreProperties>
</file>